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19155" windowHeight="8505"/>
  </bookViews>
  <sheets>
    <sheet name="Share Viewer" sheetId="11" r:id="rId1"/>
    <sheet name="Share data" sheetId="1" r:id="rId2"/>
  </sheets>
  <definedNames>
    <definedName name="_xlnm._FilterDatabase" localSheetId="1" hidden="1">'Share data'!$A$10:$L$40</definedName>
    <definedName name="lstOptions">'Share data'!$J$1:$J$6</definedName>
  </definedNames>
  <calcPr calcId="125725"/>
</workbook>
</file>

<file path=xl/calcChain.xml><?xml version="1.0" encoding="utf-8"?>
<calcChain xmlns="http://schemas.openxmlformats.org/spreadsheetml/2006/main">
  <c r="U10" i="1"/>
  <c r="N8" i="11" s="1"/>
  <c r="T10" i="1"/>
  <c r="S10"/>
  <c r="Q10"/>
  <c r="P10"/>
  <c r="O10"/>
  <c r="B8" i="11" s="1"/>
  <c r="R10" i="1"/>
  <c r="J3" s="1"/>
  <c r="L8" i="11"/>
  <c r="J8"/>
  <c r="F8"/>
  <c r="D8"/>
  <c r="I40" i="1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J6"/>
  <c r="J5"/>
  <c r="J4"/>
  <c r="E2" s="1"/>
  <c r="G3" s="1"/>
  <c r="J2"/>
  <c r="H8" i="11" l="1"/>
  <c r="K16" i="1"/>
  <c r="K36"/>
  <c r="K28"/>
  <c r="K20"/>
  <c r="K12"/>
  <c r="K37"/>
  <c r="K29"/>
  <c r="K21"/>
  <c r="K13"/>
  <c r="K38"/>
  <c r="K34"/>
  <c r="K30"/>
  <c r="K26"/>
  <c r="K22"/>
  <c r="K18"/>
  <c r="K14"/>
  <c r="K40"/>
  <c r="K32"/>
  <c r="K24"/>
  <c r="K11"/>
  <c r="K33"/>
  <c r="K25"/>
  <c r="K17"/>
  <c r="K39"/>
  <c r="K35"/>
  <c r="K31"/>
  <c r="K27"/>
  <c r="K23"/>
  <c r="K19"/>
  <c r="K15"/>
  <c r="B9"/>
  <c r="C8" i="11" s="1"/>
  <c r="G2" i="1"/>
  <c r="C9"/>
  <c r="E8" i="11" s="1"/>
  <c r="D9" i="1"/>
  <c r="G8" i="11" s="1"/>
  <c r="E9" i="1"/>
  <c r="I8" i="11" s="1"/>
  <c r="F9" i="1"/>
  <c r="K8" i="11" s="1"/>
  <c r="G9" i="1"/>
  <c r="M8" i="11" s="1"/>
  <c r="H9" i="1"/>
  <c r="O8" i="11" s="1"/>
  <c r="L33" i="1" l="1"/>
  <c r="L19"/>
  <c r="L20"/>
  <c r="L35"/>
  <c r="L29"/>
  <c r="L36"/>
  <c r="L17"/>
  <c r="L39"/>
  <c r="L23"/>
  <c r="L37"/>
  <c r="L40"/>
  <c r="L24"/>
  <c r="L25"/>
  <c r="L27"/>
  <c r="L11"/>
  <c r="L13"/>
  <c r="L28"/>
  <c r="L14"/>
  <c r="L22"/>
  <c r="L30"/>
  <c r="L38"/>
  <c r="L18"/>
  <c r="L26"/>
  <c r="L34"/>
  <c r="L12"/>
  <c r="L31"/>
  <c r="L15"/>
  <c r="L21"/>
  <c r="L32"/>
  <c r="L16"/>
  <c r="R12" l="1"/>
  <c r="H10" i="11" s="1"/>
  <c r="O13" i="1"/>
  <c r="B11" i="11" s="1"/>
  <c r="S13" i="1"/>
  <c r="J11" i="11" s="1"/>
  <c r="P14" i="1"/>
  <c r="D12" i="11" s="1"/>
  <c r="T14" i="1"/>
  <c r="L12" i="11" s="1"/>
  <c r="Q15" i="1"/>
  <c r="F13" i="11" s="1"/>
  <c r="U15" i="1"/>
  <c r="N13" i="11" s="1"/>
  <c r="R16" i="1"/>
  <c r="H14" i="11" s="1"/>
  <c r="O17" i="1"/>
  <c r="B15" i="11" s="1"/>
  <c r="S17" i="1"/>
  <c r="J15" i="11" s="1"/>
  <c r="P18" i="1"/>
  <c r="D16" i="11" s="1"/>
  <c r="T18" i="1"/>
  <c r="L16" i="11" s="1"/>
  <c r="Q19" i="1"/>
  <c r="F17" i="11" s="1"/>
  <c r="U19" i="1"/>
  <c r="N17" i="11" s="1"/>
  <c r="R20" i="1"/>
  <c r="H18" i="11" s="1"/>
  <c r="O21" i="1"/>
  <c r="B19" i="11" s="1"/>
  <c r="S21" i="1"/>
  <c r="J19" i="11" s="1"/>
  <c r="P22" i="1"/>
  <c r="D20" i="11" s="1"/>
  <c r="T22" i="1"/>
  <c r="L20" i="11" s="1"/>
  <c r="Q23" i="1"/>
  <c r="F21" i="11" s="1"/>
  <c r="U23" i="1"/>
  <c r="N21" i="11" s="1"/>
  <c r="R24" i="1"/>
  <c r="H22" i="11" s="1"/>
  <c r="O25" i="1"/>
  <c r="B23" i="11" s="1"/>
  <c r="S25" i="1"/>
  <c r="J23" i="11" s="1"/>
  <c r="P26" i="1"/>
  <c r="D24" i="11" s="1"/>
  <c r="T26" i="1"/>
  <c r="L24" i="11" s="1"/>
  <c r="Q27" i="1"/>
  <c r="F25" i="11" s="1"/>
  <c r="U27" i="1"/>
  <c r="N25" i="11" s="1"/>
  <c r="R28" i="1"/>
  <c r="H26" i="11" s="1"/>
  <c r="O29" i="1"/>
  <c r="B27" i="11" s="1"/>
  <c r="S29" i="1"/>
  <c r="J27" i="11" s="1"/>
  <c r="P30" i="1"/>
  <c r="D28" i="11" s="1"/>
  <c r="T30" i="1"/>
  <c r="L28" i="11" s="1"/>
  <c r="Q31" i="1"/>
  <c r="F29" i="11" s="1"/>
  <c r="U31" i="1"/>
  <c r="N29" i="11" s="1"/>
  <c r="R32" i="1"/>
  <c r="H30" i="11" s="1"/>
  <c r="O33" i="1"/>
  <c r="B31" i="11" s="1"/>
  <c r="S33" i="1"/>
  <c r="J31" i="11" s="1"/>
  <c r="P34" i="1"/>
  <c r="D32" i="11" s="1"/>
  <c r="T34" i="1"/>
  <c r="L32" i="11" s="1"/>
  <c r="Q35" i="1"/>
  <c r="F33" i="11" s="1"/>
  <c r="U35" i="1"/>
  <c r="N33" i="11" s="1"/>
  <c r="R36" i="1"/>
  <c r="H34" i="11" s="1"/>
  <c r="O37" i="1"/>
  <c r="B35" i="11" s="1"/>
  <c r="S37" i="1"/>
  <c r="J35" i="11" s="1"/>
  <c r="P38" i="1"/>
  <c r="D36" i="11" s="1"/>
  <c r="T38" i="1"/>
  <c r="L36" i="11" s="1"/>
  <c r="Q39" i="1"/>
  <c r="F37" i="11" s="1"/>
  <c r="U39" i="1"/>
  <c r="N37" i="11" s="1"/>
  <c r="R40" i="1"/>
  <c r="H38" i="11" s="1"/>
  <c r="P11" i="1"/>
  <c r="D9" i="11" s="1"/>
  <c r="T11" i="1"/>
  <c r="L9" i="11" s="1"/>
  <c r="T12" i="1"/>
  <c r="L10" i="11" s="1"/>
  <c r="P16" i="1"/>
  <c r="D14" i="11" s="1"/>
  <c r="U17" i="1"/>
  <c r="N15" i="11" s="1"/>
  <c r="O19" i="1"/>
  <c r="B17" i="11" s="1"/>
  <c r="P20" i="1"/>
  <c r="D18" i="11" s="1"/>
  <c r="Q21" i="1"/>
  <c r="F19" i="11" s="1"/>
  <c r="R22" i="1"/>
  <c r="H20" i="11" s="1"/>
  <c r="S23" i="1"/>
  <c r="J21" i="11" s="1"/>
  <c r="T24" i="1"/>
  <c r="L22" i="11" s="1"/>
  <c r="U25" i="1"/>
  <c r="N23" i="11" s="1"/>
  <c r="O27" i="1"/>
  <c r="B25" i="11" s="1"/>
  <c r="P28" i="1"/>
  <c r="D26" i="11" s="1"/>
  <c r="Q29" i="1"/>
  <c r="F27" i="11" s="1"/>
  <c r="R30" i="1"/>
  <c r="H28" i="11" s="1"/>
  <c r="S31" i="1"/>
  <c r="J29" i="11" s="1"/>
  <c r="T32" i="1"/>
  <c r="L30" i="11" s="1"/>
  <c r="U33" i="1"/>
  <c r="N31" i="11" s="1"/>
  <c r="O35" i="1"/>
  <c r="B33" i="11" s="1"/>
  <c r="P36" i="1"/>
  <c r="D34" i="11" s="1"/>
  <c r="Q37" i="1"/>
  <c r="F35" i="11" s="1"/>
  <c r="R38" i="1"/>
  <c r="H36" i="11" s="1"/>
  <c r="S39" i="1"/>
  <c r="J37" i="11" s="1"/>
  <c r="T40" i="1"/>
  <c r="L38" i="11" s="1"/>
  <c r="S12" i="1"/>
  <c r="J10" i="11" s="1"/>
  <c r="O16" i="1"/>
  <c r="B14" i="11" s="1"/>
  <c r="P17" i="1"/>
  <c r="D15" i="11" s="1"/>
  <c r="U18" i="1"/>
  <c r="N16" i="11" s="1"/>
  <c r="O20" i="1"/>
  <c r="B18" i="11" s="1"/>
  <c r="P21" i="1"/>
  <c r="D19" i="11" s="1"/>
  <c r="Q22" i="1"/>
  <c r="F20" i="11" s="1"/>
  <c r="R23" i="1"/>
  <c r="H21" i="11" s="1"/>
  <c r="S24" i="1"/>
  <c r="J22" i="11" s="1"/>
  <c r="T25" i="1"/>
  <c r="L23" i="11" s="1"/>
  <c r="U26" i="1"/>
  <c r="N24" i="11" s="1"/>
  <c r="O28" i="1"/>
  <c r="B26" i="11" s="1"/>
  <c r="P29" i="1"/>
  <c r="D27" i="11" s="1"/>
  <c r="Q30" i="1"/>
  <c r="F28" i="11" s="1"/>
  <c r="R31" i="1"/>
  <c r="H29" i="11" s="1"/>
  <c r="S32" i="1"/>
  <c r="J30" i="11" s="1"/>
  <c r="T33" i="1"/>
  <c r="L31" i="11" s="1"/>
  <c r="U34" i="1"/>
  <c r="N32" i="11" s="1"/>
  <c r="O36" i="1"/>
  <c r="B34" i="11" s="1"/>
  <c r="P37" i="1"/>
  <c r="D35" i="11" s="1"/>
  <c r="Q38" i="1"/>
  <c r="F36" i="11" s="1"/>
  <c r="R39" i="1"/>
  <c r="H37" i="11" s="1"/>
  <c r="S40" i="1"/>
  <c r="J38" i="11" s="1"/>
  <c r="Q12" i="1"/>
  <c r="F10" i="11" s="1"/>
  <c r="U12" i="1"/>
  <c r="N10" i="11" s="1"/>
  <c r="R13" i="1"/>
  <c r="H11" i="11" s="1"/>
  <c r="O14" i="1"/>
  <c r="B12" i="11" s="1"/>
  <c r="S14" i="1"/>
  <c r="J12" i="11" s="1"/>
  <c r="P15" i="1"/>
  <c r="D13" i="11" s="1"/>
  <c r="T15" i="1"/>
  <c r="L13" i="11" s="1"/>
  <c r="Q16" i="1"/>
  <c r="F14" i="11" s="1"/>
  <c r="U16" i="1"/>
  <c r="N14" i="11" s="1"/>
  <c r="R17" i="1"/>
  <c r="H15" i="11" s="1"/>
  <c r="O18" i="1"/>
  <c r="B16" i="11" s="1"/>
  <c r="S18" i="1"/>
  <c r="J16" i="11" s="1"/>
  <c r="P19" i="1"/>
  <c r="D17" i="11" s="1"/>
  <c r="T19" i="1"/>
  <c r="L17" i="11" s="1"/>
  <c r="Q20" i="1"/>
  <c r="F18" i="11" s="1"/>
  <c r="U20" i="1"/>
  <c r="N18" i="11" s="1"/>
  <c r="R21" i="1"/>
  <c r="H19" i="11" s="1"/>
  <c r="O22" i="1"/>
  <c r="B20" i="11" s="1"/>
  <c r="S22" i="1"/>
  <c r="J20" i="11" s="1"/>
  <c r="P23" i="1"/>
  <c r="D21" i="11" s="1"/>
  <c r="T23" i="1"/>
  <c r="L21" i="11" s="1"/>
  <c r="Q24" i="1"/>
  <c r="F22" i="11" s="1"/>
  <c r="U24" i="1"/>
  <c r="N22" i="11" s="1"/>
  <c r="R25" i="1"/>
  <c r="H23" i="11" s="1"/>
  <c r="O26" i="1"/>
  <c r="B24" i="11" s="1"/>
  <c r="S26" i="1"/>
  <c r="J24" i="11" s="1"/>
  <c r="P27" i="1"/>
  <c r="D25" i="11" s="1"/>
  <c r="T27" i="1"/>
  <c r="L25" i="11" s="1"/>
  <c r="Q28" i="1"/>
  <c r="F26" i="11" s="1"/>
  <c r="U28" i="1"/>
  <c r="N26" i="11" s="1"/>
  <c r="R29" i="1"/>
  <c r="H27" i="11" s="1"/>
  <c r="O30" i="1"/>
  <c r="B28" i="11" s="1"/>
  <c r="S30" i="1"/>
  <c r="J28" i="11" s="1"/>
  <c r="P31" i="1"/>
  <c r="D29" i="11" s="1"/>
  <c r="T31" i="1"/>
  <c r="L29" i="11" s="1"/>
  <c r="Q32" i="1"/>
  <c r="F30" i="11" s="1"/>
  <c r="U32" i="1"/>
  <c r="N30" i="11" s="1"/>
  <c r="R33" i="1"/>
  <c r="H31" i="11" s="1"/>
  <c r="O34" i="1"/>
  <c r="B32" i="11" s="1"/>
  <c r="S34" i="1"/>
  <c r="J32" i="11" s="1"/>
  <c r="P35" i="1"/>
  <c r="D33" i="11" s="1"/>
  <c r="T35" i="1"/>
  <c r="L33" i="11" s="1"/>
  <c r="Q36" i="1"/>
  <c r="F34" i="11" s="1"/>
  <c r="U36" i="1"/>
  <c r="N34" i="11" s="1"/>
  <c r="R37" i="1"/>
  <c r="H35" i="11" s="1"/>
  <c r="O38" i="1"/>
  <c r="B36" i="11" s="1"/>
  <c r="S38" i="1"/>
  <c r="J36" i="11" s="1"/>
  <c r="P39" i="1"/>
  <c r="D37" i="11" s="1"/>
  <c r="T39" i="1"/>
  <c r="L37" i="11" s="1"/>
  <c r="Q40" i="1"/>
  <c r="F38" i="11" s="1"/>
  <c r="U40" i="1"/>
  <c r="N38" i="11" s="1"/>
  <c r="S11" i="1"/>
  <c r="J9" i="11" s="1"/>
  <c r="P12" i="1"/>
  <c r="D10" i="11" s="1"/>
  <c r="Q13" i="1"/>
  <c r="F11" i="11" s="1"/>
  <c r="U13" i="1"/>
  <c r="N11" i="11" s="1"/>
  <c r="R14" i="1"/>
  <c r="H12" i="11" s="1"/>
  <c r="O15" i="1"/>
  <c r="B13" i="11" s="1"/>
  <c r="S15" i="1"/>
  <c r="J13" i="11" s="1"/>
  <c r="T16" i="1"/>
  <c r="L14" i="11" s="1"/>
  <c r="Q17" i="1"/>
  <c r="F15" i="11" s="1"/>
  <c r="R18" i="1"/>
  <c r="H16" i="11" s="1"/>
  <c r="S19" i="1"/>
  <c r="J17" i="11" s="1"/>
  <c r="T20" i="1"/>
  <c r="L18" i="11" s="1"/>
  <c r="U21" i="1"/>
  <c r="N19" i="11" s="1"/>
  <c r="O23" i="1"/>
  <c r="B21" i="11" s="1"/>
  <c r="P24" i="1"/>
  <c r="D22" i="11" s="1"/>
  <c r="Q25" i="1"/>
  <c r="F23" i="11" s="1"/>
  <c r="R26" i="1"/>
  <c r="H24" i="11" s="1"/>
  <c r="S27" i="1"/>
  <c r="J25" i="11" s="1"/>
  <c r="T28" i="1"/>
  <c r="L26" i="11" s="1"/>
  <c r="U29" i="1"/>
  <c r="N27" i="11" s="1"/>
  <c r="O31" i="1"/>
  <c r="B29" i="11" s="1"/>
  <c r="P32" i="1"/>
  <c r="D30" i="11" s="1"/>
  <c r="Q33" i="1"/>
  <c r="F31" i="11" s="1"/>
  <c r="R34" i="1"/>
  <c r="H32" i="11" s="1"/>
  <c r="S35" i="1"/>
  <c r="J33" i="11" s="1"/>
  <c r="T36" i="1"/>
  <c r="L34" i="11" s="1"/>
  <c r="U37" i="1"/>
  <c r="N35" i="11" s="1"/>
  <c r="O39" i="1"/>
  <c r="B37" i="11" s="1"/>
  <c r="P40" i="1"/>
  <c r="D38" i="11" s="1"/>
  <c r="R11" i="1"/>
  <c r="H9" i="11" s="1"/>
  <c r="O11" i="1"/>
  <c r="B9" i="11" s="1"/>
  <c r="O12" i="1"/>
  <c r="B10" i="11" s="1"/>
  <c r="P13" i="1"/>
  <c r="D11" i="11" s="1"/>
  <c r="T13" i="1"/>
  <c r="L11" i="11" s="1"/>
  <c r="Q14" i="1"/>
  <c r="F12" i="11" s="1"/>
  <c r="U14" i="1"/>
  <c r="N12" i="11" s="1"/>
  <c r="R15" i="1"/>
  <c r="H13" i="11" s="1"/>
  <c r="S16" i="1"/>
  <c r="J14" i="11" s="1"/>
  <c r="T17" i="1"/>
  <c r="L15" i="11" s="1"/>
  <c r="Q18" i="1"/>
  <c r="F16" i="11" s="1"/>
  <c r="R19" i="1"/>
  <c r="H17" i="11" s="1"/>
  <c r="S20" i="1"/>
  <c r="J18" i="11" s="1"/>
  <c r="T21" i="1"/>
  <c r="L19" i="11" s="1"/>
  <c r="U22" i="1"/>
  <c r="N20" i="11" s="1"/>
  <c r="O24" i="1"/>
  <c r="B22" i="11" s="1"/>
  <c r="P25" i="1"/>
  <c r="D23" i="11" s="1"/>
  <c r="Q26" i="1"/>
  <c r="F24" i="11" s="1"/>
  <c r="R27" i="1"/>
  <c r="H25" i="11" s="1"/>
  <c r="S28" i="1"/>
  <c r="J26" i="11" s="1"/>
  <c r="T29" i="1"/>
  <c r="L27" i="11" s="1"/>
  <c r="U30" i="1"/>
  <c r="N28" i="11" s="1"/>
  <c r="O32" i="1"/>
  <c r="B30" i="11" s="1"/>
  <c r="P33" i="1"/>
  <c r="D31" i="11" s="1"/>
  <c r="Q34" i="1"/>
  <c r="F32" i="11" s="1"/>
  <c r="R35" i="1"/>
  <c r="H33" i="11" s="1"/>
  <c r="S36" i="1"/>
  <c r="J34" i="11" s="1"/>
  <c r="T37" i="1"/>
  <c r="L35" i="11" s="1"/>
  <c r="U38" i="1"/>
  <c r="N36" i="11" s="1"/>
  <c r="O40" i="1"/>
  <c r="B38" i="11" s="1"/>
  <c r="Q11" i="1"/>
  <c r="F9" i="11" s="1"/>
  <c r="U11" i="1"/>
  <c r="N9" i="11" s="1"/>
</calcChain>
</file>

<file path=xl/sharedStrings.xml><?xml version="1.0" encoding="utf-8"?>
<sst xmlns="http://schemas.openxmlformats.org/spreadsheetml/2006/main" count="79" uniqueCount="78">
  <si>
    <t>Code</t>
  </si>
  <si>
    <t>Move</t>
  </si>
  <si>
    <t>%</t>
  </si>
  <si>
    <t>Volume</t>
  </si>
  <si>
    <t>CAT</t>
  </si>
  <si>
    <t>Sort field</t>
  </si>
  <si>
    <t>Unique</t>
  </si>
  <si>
    <t>Sort order</t>
  </si>
  <si>
    <t>Sort by</t>
  </si>
  <si>
    <t>Sort Type</t>
  </si>
  <si>
    <t>Sort list by</t>
  </si>
  <si>
    <t>Sort method</t>
  </si>
  <si>
    <t>Sorted</t>
  </si>
  <si>
    <t>Last Trade</t>
  </si>
  <si>
    <t>AA</t>
  </si>
  <si>
    <t>AXP</t>
  </si>
  <si>
    <t>BA</t>
  </si>
  <si>
    <t>BAC</t>
  </si>
  <si>
    <t>CSCO</t>
  </si>
  <si>
    <t>Cisco Systems, Inc.</t>
  </si>
  <si>
    <t>CVX</t>
  </si>
  <si>
    <t>DD</t>
  </si>
  <si>
    <t>DIS</t>
  </si>
  <si>
    <t>GE</t>
  </si>
  <si>
    <t>HD</t>
  </si>
  <si>
    <t>HPQ</t>
  </si>
  <si>
    <t>IBM</t>
  </si>
  <si>
    <t>International Business Machines</t>
  </si>
  <si>
    <t>INTC</t>
  </si>
  <si>
    <t>Intel Corporation</t>
  </si>
  <si>
    <t>JNJ</t>
  </si>
  <si>
    <t>JPM</t>
  </si>
  <si>
    <t>KFT</t>
  </si>
  <si>
    <t>KO</t>
  </si>
  <si>
    <t>MCD</t>
  </si>
  <si>
    <t>MMM</t>
  </si>
  <si>
    <t>MRK</t>
  </si>
  <si>
    <t>MSFT</t>
  </si>
  <si>
    <t>Microsoft Corporation</t>
  </si>
  <si>
    <t>PFE</t>
  </si>
  <si>
    <t>PG</t>
  </si>
  <si>
    <t xml:space="preserve">Procter &amp; Gamble Company (The) </t>
  </si>
  <si>
    <t>T</t>
  </si>
  <si>
    <t>AT&amp;T Inc.</t>
  </si>
  <si>
    <t>TRV</t>
  </si>
  <si>
    <t>UTX</t>
  </si>
  <si>
    <t>United Technologies Corporation</t>
  </si>
  <si>
    <t>VZ</t>
  </si>
  <si>
    <t>WMT</t>
  </si>
  <si>
    <t>XOM</t>
  </si>
  <si>
    <t>Alcoa Inc.</t>
  </si>
  <si>
    <t>Caterpillar, Inc.</t>
  </si>
  <si>
    <t>Johnson &amp; Johnson</t>
  </si>
  <si>
    <t>Kraft Foods Inc.</t>
  </si>
  <si>
    <t>3M Company</t>
  </si>
  <si>
    <t>Pfizer, Inc.</t>
  </si>
  <si>
    <t>American Express Company</t>
  </si>
  <si>
    <t>General Electric Company</t>
  </si>
  <si>
    <t xml:space="preserve">Hewlett-Packard Company </t>
  </si>
  <si>
    <t>JP Morgan Chase &amp; Co. St</t>
  </si>
  <si>
    <t xml:space="preserve">Coca-Cola Company (The) </t>
  </si>
  <si>
    <t xml:space="preserve">Exxon Mobil Corporation </t>
  </si>
  <si>
    <t>Boeing Company (The)</t>
  </si>
  <si>
    <t>Bank of America Corporation</t>
  </si>
  <si>
    <t>Chevron Corporation</t>
  </si>
  <si>
    <t>E.I. du Pont de Nemours and Company</t>
  </si>
  <si>
    <t>Walt Disney Company (The)</t>
  </si>
  <si>
    <t>Home Depot, Inc. (The)</t>
  </si>
  <si>
    <t>McDonald's Corporation</t>
  </si>
  <si>
    <t xml:space="preserve">Merck &amp; Company, Inc. </t>
  </si>
  <si>
    <t>The Travelers Companies, Inc.</t>
  </si>
  <si>
    <t>Verizon Communications Inc.</t>
  </si>
  <si>
    <t>Wal-Mart Stores, Inc.</t>
  </si>
  <si>
    <t>Company Name</t>
  </si>
  <si>
    <t>Prev. Close</t>
  </si>
  <si>
    <t>Share Performance Visualizer</t>
  </si>
  <si>
    <t>Prepared by Chandoo.org. Thanks to William for inspiration.</t>
  </si>
  <si>
    <t>30 Companies Listed in Dow Jones Index (data as of Sept 20, 4PM EDT, from: http://finance.yahoo.com/q/cp?s=^DJI+Components )</t>
  </si>
</sst>
</file>

<file path=xl/styles.xml><?xml version="1.0" encoding="utf-8"?>
<styleSheet xmlns="http://schemas.openxmlformats.org/spreadsheetml/2006/main">
  <numFmts count="10">
    <numFmt numFmtId="164" formatCode="&quot;R&quot;\ #,##0.00;[Red]&quot;R&quot;\ \-#,##0.00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_ * #,##0_ ;_ * \-#,##0_ ;_ * &quot;-&quot;??_ ;_ @_ "/>
    <numFmt numFmtId="168" formatCode="_ &quot;R&quot;\ * #,##0_ ;_ &quot;R&quot;\ * \-#,##0_ ;_ &quot;R&quot;\ * &quot;-&quot;??_ ;_ @_ "/>
    <numFmt numFmtId="169" formatCode="&quot;R&quot;\ #,##0.00"/>
    <numFmt numFmtId="170" formatCode="0.0%"/>
    <numFmt numFmtId="171" formatCode="0.000000000"/>
    <numFmt numFmtId="172" formatCode="_([$$-409]* #,##0.00_);_([$$-409]* \(#,##0.00\);_([$$-409]* &quot;-&quot;??_);_(@_)"/>
    <numFmt numFmtId="178" formatCode="0.000000000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/>
      <right/>
      <top style="thin">
        <color theme="0" tint="-0.149906918546098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/>
    <xf numFmtId="0" fontId="5" fillId="0" borderId="0" xfId="0" applyFont="1"/>
    <xf numFmtId="0" fontId="0" fillId="0" borderId="0" xfId="0" applyBorder="1"/>
    <xf numFmtId="0" fontId="5" fillId="5" borderId="0" xfId="0" applyFont="1" applyFill="1"/>
    <xf numFmtId="0" fontId="3" fillId="5" borderId="0" xfId="0" applyFont="1" applyFill="1" applyBorder="1" applyAlignment="1">
      <alignment horizontal="left" wrapText="1" indent="1"/>
    </xf>
    <xf numFmtId="3" fontId="3" fillId="5" borderId="0" xfId="0" applyNumberFormat="1" applyFont="1" applyFill="1" applyBorder="1" applyAlignment="1">
      <alignment horizontal="right" wrapText="1" indent="1"/>
    </xf>
    <xf numFmtId="168" fontId="3" fillId="5" borderId="0" xfId="2" applyNumberFormat="1" applyFont="1" applyFill="1" applyBorder="1" applyAlignment="1">
      <alignment horizontal="right" indent="1"/>
    </xf>
    <xf numFmtId="168" fontId="3" fillId="0" borderId="0" xfId="2" applyNumberFormat="1" applyFont="1" applyFill="1" applyBorder="1"/>
    <xf numFmtId="0" fontId="8" fillId="4" borderId="3" xfId="0" applyFont="1" applyFill="1" applyBorder="1"/>
    <xf numFmtId="0" fontId="8" fillId="0" borderId="0" xfId="0" applyFont="1"/>
    <xf numFmtId="168" fontId="5" fillId="0" borderId="0" xfId="2" applyNumberFormat="1" applyFont="1"/>
    <xf numFmtId="0" fontId="8" fillId="0" borderId="1" xfId="0" applyFont="1" applyBorder="1"/>
    <xf numFmtId="0" fontId="8" fillId="2" borderId="2" xfId="0" applyFont="1" applyFill="1" applyBorder="1"/>
    <xf numFmtId="0" fontId="5" fillId="0" borderId="4" xfId="0" applyFont="1" applyBorder="1"/>
    <xf numFmtId="0" fontId="5" fillId="3" borderId="0" xfId="0" applyFont="1" applyFill="1"/>
    <xf numFmtId="0" fontId="5" fillId="0" borderId="5" xfId="0" applyFont="1" applyBorder="1"/>
    <xf numFmtId="0" fontId="8" fillId="0" borderId="0" xfId="0" applyNumberFormat="1" applyFont="1"/>
    <xf numFmtId="0" fontId="4" fillId="2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 indent="1"/>
    </xf>
    <xf numFmtId="0" fontId="2" fillId="5" borderId="0" xfId="2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right" vertical="center" indent="1"/>
    </xf>
    <xf numFmtId="1" fontId="5" fillId="2" borderId="0" xfId="0" applyNumberFormat="1" applyFont="1" applyFill="1"/>
    <xf numFmtId="169" fontId="5" fillId="0" borderId="6" xfId="0" applyNumberFormat="1" applyFont="1" applyBorder="1"/>
    <xf numFmtId="0" fontId="0" fillId="6" borderId="0" xfId="0" applyFill="1" applyBorder="1"/>
    <xf numFmtId="165" fontId="0" fillId="6" borderId="0" xfId="2" applyFont="1" applyFill="1" applyBorder="1"/>
    <xf numFmtId="167" fontId="0" fillId="6" borderId="0" xfId="1" applyNumberFormat="1" applyFont="1" applyFill="1" applyBorder="1"/>
    <xf numFmtId="167" fontId="9" fillId="6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1" fontId="5" fillId="2" borderId="0" xfId="1" applyNumberFormat="1" applyFont="1" applyFill="1" applyAlignment="1">
      <alignment horizontal="center"/>
    </xf>
    <xf numFmtId="171" fontId="5" fillId="2" borderId="0" xfId="0" applyNumberFormat="1" applyFont="1" applyFill="1"/>
    <xf numFmtId="172" fontId="3" fillId="5" borderId="0" xfId="2" applyNumberFormat="1" applyFont="1" applyFill="1" applyBorder="1" applyAlignment="1">
      <alignment horizontal="right" wrapText="1" indent="1"/>
    </xf>
    <xf numFmtId="10" fontId="3" fillId="5" borderId="0" xfId="3" applyNumberFormat="1" applyFont="1" applyFill="1" applyBorder="1" applyAlignment="1">
      <alignment horizontal="right" wrapText="1" indent="1"/>
    </xf>
    <xf numFmtId="178" fontId="5" fillId="2" borderId="0" xfId="0" applyNumberFormat="1" applyFont="1" applyFill="1"/>
    <xf numFmtId="172" fontId="5" fillId="0" borderId="6" xfId="2" applyNumberFormat="1" applyFont="1" applyBorder="1"/>
    <xf numFmtId="10" fontId="5" fillId="0" borderId="6" xfId="3" applyNumberFormat="1" applyFont="1" applyBorder="1"/>
    <xf numFmtId="167" fontId="5" fillId="0" borderId="6" xfId="1" applyNumberFormat="1" applyFont="1" applyBorder="1"/>
    <xf numFmtId="0" fontId="12" fillId="6" borderId="0" xfId="0" applyFont="1" applyFill="1" applyBorder="1" applyAlignment="1">
      <alignment horizontal="left" vertical="center"/>
    </xf>
    <xf numFmtId="0" fontId="0" fillId="0" borderId="0" xfId="0" applyFill="1" applyBorder="1"/>
    <xf numFmtId="165" fontId="0" fillId="0" borderId="0" xfId="2" applyFont="1" applyFill="1" applyBorder="1"/>
    <xf numFmtId="167" fontId="0" fillId="0" borderId="0" xfId="1" applyNumberFormat="1" applyFont="1" applyFill="1" applyBorder="1"/>
    <xf numFmtId="0" fontId="0" fillId="0" borderId="0" xfId="0" applyFill="1"/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10" fillId="0" borderId="0" xfId="0" applyNumberFormat="1" applyFont="1" applyFill="1" applyBorder="1" applyAlignment="1">
      <alignment horizontal="center" wrapText="1"/>
    </xf>
    <xf numFmtId="168" fontId="10" fillId="0" borderId="0" xfId="2" applyNumberFormat="1" applyFont="1" applyFill="1" applyBorder="1" applyAlignment="1">
      <alignment horizontal="left" wrapText="1"/>
    </xf>
    <xf numFmtId="170" fontId="10" fillId="0" borderId="0" xfId="3" applyNumberFormat="1" applyFont="1" applyFill="1" applyBorder="1" applyAlignment="1">
      <alignment horizontal="center" wrapText="1"/>
    </xf>
    <xf numFmtId="167" fontId="10" fillId="0" borderId="0" xfId="1" applyNumberFormat="1" applyFont="1" applyFill="1" applyBorder="1" applyAlignment="1">
      <alignment horizontal="center" wrapText="1"/>
    </xf>
    <xf numFmtId="165" fontId="10" fillId="0" borderId="0" xfId="2" applyNumberFormat="1" applyFont="1" applyFill="1" applyBorder="1" applyAlignment="1">
      <alignment horizontal="center" wrapText="1"/>
    </xf>
    <xf numFmtId="164" fontId="10" fillId="0" borderId="0" xfId="2" applyNumberFormat="1" applyFont="1" applyFill="1" applyBorder="1" applyAlignment="1">
      <alignment horizontal="center" wrapText="1"/>
    </xf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right"/>
    </xf>
    <xf numFmtId="165" fontId="7" fillId="0" borderId="0" xfId="2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67" fontId="9" fillId="0" borderId="0" xfId="1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65" fontId="0" fillId="0" borderId="0" xfId="2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left" vertical="center" wrapText="1"/>
    </xf>
    <xf numFmtId="165" fontId="13" fillId="2" borderId="8" xfId="2" applyFont="1" applyFill="1" applyBorder="1" applyAlignment="1">
      <alignment horizontal="left" vertical="center" wrapText="1"/>
    </xf>
    <xf numFmtId="0" fontId="10" fillId="0" borderId="10" xfId="0" applyFont="1" applyFill="1" applyBorder="1"/>
    <xf numFmtId="0" fontId="10" fillId="0" borderId="11" xfId="0" applyNumberFormat="1" applyFont="1" applyFill="1" applyBorder="1" applyAlignment="1">
      <alignment horizontal="center" wrapText="1"/>
    </xf>
    <xf numFmtId="168" fontId="10" fillId="0" borderId="11" xfId="2" applyNumberFormat="1" applyFont="1" applyFill="1" applyBorder="1" applyAlignment="1">
      <alignment horizontal="left" wrapText="1"/>
    </xf>
    <xf numFmtId="172" fontId="10" fillId="0" borderId="11" xfId="2" applyNumberFormat="1" applyFont="1" applyFill="1" applyBorder="1" applyAlignment="1">
      <alignment horizontal="center"/>
    </xf>
    <xf numFmtId="172" fontId="10" fillId="0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70" fontId="10" fillId="0" borderId="11" xfId="3" applyNumberFormat="1" applyFont="1" applyFill="1" applyBorder="1" applyAlignment="1">
      <alignment horizontal="center"/>
    </xf>
    <xf numFmtId="167" fontId="10" fillId="0" borderId="12" xfId="1" applyNumberFormat="1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11" xfId="0" applyNumberFormat="1" applyFont="1" applyFill="1" applyBorder="1" applyAlignment="1">
      <alignment horizontal="center" wrapText="1"/>
    </xf>
    <xf numFmtId="168" fontId="10" fillId="2" borderId="11" xfId="2" applyNumberFormat="1" applyFont="1" applyFill="1" applyBorder="1" applyAlignment="1">
      <alignment horizontal="left" wrapText="1"/>
    </xf>
    <xf numFmtId="172" fontId="10" fillId="2" borderId="11" xfId="2" applyNumberFormat="1" applyFont="1" applyFill="1" applyBorder="1" applyAlignment="1">
      <alignment horizontal="center"/>
    </xf>
    <xf numFmtId="172" fontId="10" fillId="2" borderId="11" xfId="0" applyNumberFormat="1" applyFont="1" applyFill="1" applyBorder="1" applyAlignment="1">
      <alignment horizontal="center"/>
    </xf>
    <xf numFmtId="0" fontId="10" fillId="2" borderId="11" xfId="0" applyNumberFormat="1" applyFont="1" applyFill="1" applyBorder="1" applyAlignment="1">
      <alignment horizontal="center"/>
    </xf>
    <xf numFmtId="170" fontId="10" fillId="2" borderId="11" xfId="3" applyNumberFormat="1" applyFont="1" applyFill="1" applyBorder="1" applyAlignment="1">
      <alignment horizontal="center"/>
    </xf>
    <xf numFmtId="167" fontId="10" fillId="2" borderId="12" xfId="1" applyNumberFormat="1" applyFont="1" applyFill="1" applyBorder="1" applyAlignment="1">
      <alignment horizontal="center"/>
    </xf>
    <xf numFmtId="0" fontId="10" fillId="2" borderId="13" xfId="0" applyFont="1" applyFill="1" applyBorder="1"/>
    <xf numFmtId="0" fontId="10" fillId="2" borderId="14" xfId="0" applyNumberFormat="1" applyFont="1" applyFill="1" applyBorder="1" applyAlignment="1">
      <alignment horizontal="center" wrapText="1"/>
    </xf>
    <xf numFmtId="168" fontId="10" fillId="2" borderId="14" xfId="2" applyNumberFormat="1" applyFont="1" applyFill="1" applyBorder="1" applyAlignment="1">
      <alignment horizontal="left" wrapText="1"/>
    </xf>
    <xf numFmtId="172" fontId="10" fillId="2" borderId="14" xfId="2" applyNumberFormat="1" applyFont="1" applyFill="1" applyBorder="1" applyAlignment="1">
      <alignment horizontal="center"/>
    </xf>
    <xf numFmtId="172" fontId="10" fillId="2" borderId="14" xfId="0" applyNumberFormat="1" applyFont="1" applyFill="1" applyBorder="1" applyAlignment="1">
      <alignment horizontal="center"/>
    </xf>
    <xf numFmtId="0" fontId="10" fillId="2" borderId="14" xfId="0" applyNumberFormat="1" applyFont="1" applyFill="1" applyBorder="1" applyAlignment="1">
      <alignment horizontal="center"/>
    </xf>
    <xf numFmtId="170" fontId="10" fillId="2" borderId="14" xfId="3" applyNumberFormat="1" applyFont="1" applyFill="1" applyBorder="1" applyAlignment="1">
      <alignment horizontal="center"/>
    </xf>
    <xf numFmtId="167" fontId="10" fillId="2" borderId="15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167" fontId="13" fillId="2" borderId="9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2"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ill>
        <patternFill>
          <bgColor theme="4" tint="0.39994506668294322"/>
        </patternFill>
      </fill>
    </dxf>
    <dxf>
      <fill>
        <patternFill>
          <bgColor theme="0" tint="-4.9989318521683403E-2"/>
        </patternFill>
      </fill>
      <border>
        <left/>
        <right/>
        <top/>
        <bottom/>
      </border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ont>
        <color auto="1"/>
      </font>
      <fill>
        <patternFill>
          <bgColor theme="6" tint="0.39994506668294322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excel-school/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0</xdr:row>
      <xdr:rowOff>142876</xdr:rowOff>
    </xdr:from>
    <xdr:to>
      <xdr:col>10</xdr:col>
      <xdr:colOff>209549</xdr:colOff>
      <xdr:row>0</xdr:row>
      <xdr:rowOff>390525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038850" y="142876"/>
          <a:ext cx="1190624" cy="247649"/>
        </a:xfrm>
        <a:prstGeom prst="roundRect">
          <a:avLst>
            <a:gd name="adj" fmla="val 50000"/>
          </a:avLst>
        </a:prstGeom>
        <a:ln>
          <a:solidFill>
            <a:schemeClr val="bg1">
              <a:lumMod val="75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  <xdr:twoCellAnchor>
    <xdr:from>
      <xdr:col>10</xdr:col>
      <xdr:colOff>285749</xdr:colOff>
      <xdr:row>0</xdr:row>
      <xdr:rowOff>142875</xdr:rowOff>
    </xdr:from>
    <xdr:to>
      <xdr:col>13</xdr:col>
      <xdr:colOff>647699</xdr:colOff>
      <xdr:row>0</xdr:row>
      <xdr:rowOff>390524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7305674" y="142875"/>
          <a:ext cx="1362075" cy="247649"/>
        </a:xfrm>
        <a:prstGeom prst="roundRect">
          <a:avLst>
            <a:gd name="adj" fmla="val 50000"/>
          </a:avLst>
        </a:prstGeom>
        <a:ln>
          <a:solidFill>
            <a:schemeClr val="accent2">
              <a:lumMod val="60000"/>
              <a:lumOff val="40000"/>
            </a:schemeClr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Join Excel</a:t>
          </a:r>
          <a:r>
            <a:rPr lang="en-US" sz="1000" b="1" baseline="0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 School</a:t>
          </a:r>
          <a:endParaRPr lang="en-US" sz="1000" b="1">
            <a:effectLst>
              <a:outerShdw blurRad="38100" dist="25400" dir="5400000" algn="t" rotWithShape="0">
                <a:schemeClr val="bg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0</xdr:colOff>
      <xdr:row>40</xdr:row>
      <xdr:rowOff>38101</xdr:rowOff>
    </xdr:from>
    <xdr:to>
      <xdr:col>1</xdr:col>
      <xdr:colOff>1190624</xdr:colOff>
      <xdr:row>40</xdr:row>
      <xdr:rowOff>285750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200025" y="7210426"/>
          <a:ext cx="1190624" cy="247649"/>
        </a:xfrm>
        <a:prstGeom prst="roundRect">
          <a:avLst>
            <a:gd name="adj" fmla="val 50000"/>
          </a:avLst>
        </a:prstGeom>
        <a:ln>
          <a:solidFill>
            <a:schemeClr val="bg1">
              <a:lumMod val="75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  <xdr:twoCellAnchor>
    <xdr:from>
      <xdr:col>1</xdr:col>
      <xdr:colOff>1266824</xdr:colOff>
      <xdr:row>40</xdr:row>
      <xdr:rowOff>38100</xdr:rowOff>
    </xdr:from>
    <xdr:to>
      <xdr:col>1</xdr:col>
      <xdr:colOff>2628899</xdr:colOff>
      <xdr:row>40</xdr:row>
      <xdr:rowOff>285749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1466849" y="7210425"/>
          <a:ext cx="1362075" cy="247649"/>
        </a:xfrm>
        <a:prstGeom prst="roundRect">
          <a:avLst>
            <a:gd name="adj" fmla="val 50000"/>
          </a:avLst>
        </a:prstGeom>
        <a:ln>
          <a:solidFill>
            <a:schemeClr val="accent2">
              <a:lumMod val="60000"/>
              <a:lumOff val="40000"/>
            </a:schemeClr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Join Excel</a:t>
          </a:r>
          <a:r>
            <a:rPr lang="en-US" sz="1000" b="1" baseline="0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 School</a:t>
          </a:r>
          <a:endParaRPr lang="en-US" sz="1000" b="1">
            <a:effectLst>
              <a:outerShdw blurRad="38100" dist="25400" dir="5400000" algn="t" rotWithShape="0">
                <a:schemeClr val="bg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28"/>
  <sheetViews>
    <sheetView showGridLines="0" tabSelected="1" zoomScaleNormal="100" workbookViewId="0">
      <pane ySplit="8" topLeftCell="A9" activePane="bottomLeft" state="frozen"/>
      <selection pane="bottomLeft" activeCell="B1" sqref="B1:N1"/>
    </sheetView>
  </sheetViews>
  <sheetFormatPr defaultRowHeight="15"/>
  <cols>
    <col min="1" max="1" width="3" style="4" customWidth="1"/>
    <col min="2" max="2" width="46.85546875" style="26" customWidth="1"/>
    <col min="3" max="3" width="4.5703125" style="26" customWidth="1"/>
    <col min="4" max="4" width="7.5703125" style="26" customWidth="1"/>
    <col min="5" max="5" width="4.5703125" style="27" customWidth="1"/>
    <col min="6" max="6" width="12.28515625" style="27" customWidth="1"/>
    <col min="7" max="7" width="4.5703125" style="26" customWidth="1"/>
    <col min="8" max="8" width="9.28515625" style="27" customWidth="1"/>
    <col min="9" max="9" width="4.5703125" style="26" customWidth="1"/>
    <col min="10" max="10" width="8" style="26" customWidth="1"/>
    <col min="11" max="11" width="4.5703125" style="26" customWidth="1"/>
    <col min="12" max="12" width="5.85546875" style="26" bestFit="1" customWidth="1"/>
    <col min="13" max="13" width="4.5703125" style="26" customWidth="1"/>
    <col min="14" max="14" width="11" style="28" customWidth="1"/>
    <col min="15" max="15" width="4.5703125" style="26" customWidth="1"/>
    <col min="17" max="16384" width="9.140625" style="4"/>
  </cols>
  <sheetData>
    <row r="1" spans="2:22" ht="39.75" customHeight="1">
      <c r="B1" s="63" t="s">
        <v>75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22" ht="15" customHeight="1">
      <c r="B2" s="62" t="s">
        <v>77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22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22" s="41" customFormat="1">
      <c r="B4" s="59" t="s">
        <v>10</v>
      </c>
      <c r="C4" s="60"/>
      <c r="D4" s="60"/>
      <c r="E4" s="61"/>
      <c r="F4" s="61"/>
      <c r="G4" s="60"/>
      <c r="H4" s="61"/>
      <c r="N4" s="43"/>
      <c r="P4" s="44"/>
      <c r="V4" s="42"/>
    </row>
    <row r="5" spans="2:22" s="41" customFormat="1" ht="6.75" customHeight="1">
      <c r="B5" s="59"/>
      <c r="C5" s="60"/>
      <c r="D5" s="60"/>
      <c r="E5" s="61"/>
      <c r="F5" s="61"/>
      <c r="G5" s="60"/>
      <c r="H5" s="61"/>
      <c r="N5" s="43"/>
      <c r="P5" s="44"/>
      <c r="V5" s="42"/>
    </row>
    <row r="6" spans="2:22" s="41" customFormat="1">
      <c r="B6" s="59" t="s">
        <v>11</v>
      </c>
      <c r="C6" s="60"/>
      <c r="D6" s="60"/>
      <c r="E6" s="61"/>
      <c r="F6" s="61"/>
      <c r="G6" s="60"/>
      <c r="H6" s="61"/>
      <c r="N6" s="43"/>
      <c r="P6" s="44"/>
      <c r="V6" s="42"/>
    </row>
    <row r="7" spans="2:22" s="41" customFormat="1" ht="6.75" customHeight="1">
      <c r="E7" s="42"/>
      <c r="F7" s="42"/>
      <c r="H7" s="42"/>
      <c r="N7" s="43"/>
      <c r="P7" s="44"/>
      <c r="V7" s="42"/>
    </row>
    <row r="8" spans="2:22" s="45" customFormat="1" ht="19.5" customHeight="1">
      <c r="B8" s="64" t="str">
        <f>'Share data'!O10</f>
        <v>Company Name</v>
      </c>
      <c r="C8" s="65">
        <f>'Share data'!B9</f>
        <v>1</v>
      </c>
      <c r="D8" s="66" t="str">
        <f>'Share data'!P10</f>
        <v>Code</v>
      </c>
      <c r="E8" s="65" t="str">
        <f>'Share data'!C9</f>
        <v/>
      </c>
      <c r="F8" s="67" t="str">
        <f>'Share data'!Q10</f>
        <v>Prev. Close</v>
      </c>
      <c r="G8" s="65" t="str">
        <f>'Share data'!D9</f>
        <v/>
      </c>
      <c r="H8" s="67" t="str">
        <f>'Share data'!R10</f>
        <v>Last Trade</v>
      </c>
      <c r="I8" s="65" t="str">
        <f>'Share data'!E9</f>
        <v/>
      </c>
      <c r="J8" s="66" t="str">
        <f>'Share data'!S10</f>
        <v>Move</v>
      </c>
      <c r="K8" s="65" t="str">
        <f>'Share data'!F9</f>
        <v/>
      </c>
      <c r="L8" s="66" t="str">
        <f>'Share data'!T10</f>
        <v>%</v>
      </c>
      <c r="M8" s="65" t="str">
        <f>'Share data'!G9</f>
        <v/>
      </c>
      <c r="N8" s="93" t="str">
        <f>'Share data'!U10</f>
        <v>Volume</v>
      </c>
      <c r="O8" s="46" t="str">
        <f>'Share data'!H9</f>
        <v/>
      </c>
    </row>
    <row r="9" spans="2:22" s="41" customFormat="1" ht="14.1" customHeight="1">
      <c r="B9" s="68" t="str">
        <f>'Share data'!O11</f>
        <v>Alcoa Inc.</v>
      </c>
      <c r="C9" s="69"/>
      <c r="D9" s="70" t="str">
        <f>'Share data'!P11</f>
        <v>AA</v>
      </c>
      <c r="E9" s="69"/>
      <c r="F9" s="71">
        <f>'Share data'!Q11</f>
        <v>11.58</v>
      </c>
      <c r="G9" s="72"/>
      <c r="H9" s="71">
        <f>'Share data'!R11</f>
        <v>11.25</v>
      </c>
      <c r="I9" s="72"/>
      <c r="J9" s="71">
        <f>'Share data'!S11</f>
        <v>-0.33</v>
      </c>
      <c r="K9" s="73"/>
      <c r="L9" s="74">
        <f>'Share data'!T11</f>
        <v>-2.8497409326424871E-2</v>
      </c>
      <c r="M9" s="73"/>
      <c r="N9" s="75">
        <f>'Share data'!U11</f>
        <v>22887335</v>
      </c>
      <c r="O9" s="48"/>
      <c r="P9" s="44"/>
    </row>
    <row r="10" spans="2:22" s="41" customFormat="1" ht="14.1" customHeight="1">
      <c r="B10" s="76" t="str">
        <f>'Share data'!O12</f>
        <v>American Express Company</v>
      </c>
      <c r="C10" s="77"/>
      <c r="D10" s="78" t="str">
        <f>'Share data'!P12</f>
        <v>AXP</v>
      </c>
      <c r="E10" s="77"/>
      <c r="F10" s="79">
        <f>'Share data'!Q12</f>
        <v>48.68</v>
      </c>
      <c r="G10" s="80"/>
      <c r="H10" s="79">
        <f>'Share data'!R12</f>
        <v>49.27</v>
      </c>
      <c r="I10" s="80"/>
      <c r="J10" s="79">
        <f>'Share data'!S12</f>
        <v>0.59</v>
      </c>
      <c r="K10" s="81"/>
      <c r="L10" s="82">
        <f>'Share data'!T12</f>
        <v>1.2119967132292521E-2</v>
      </c>
      <c r="M10" s="81"/>
      <c r="N10" s="83">
        <f>'Share data'!U12</f>
        <v>6045029</v>
      </c>
      <c r="O10" s="48"/>
      <c r="P10" s="44"/>
    </row>
    <row r="11" spans="2:22" s="41" customFormat="1" ht="14.1" customHeight="1">
      <c r="B11" s="68" t="str">
        <f>'Share data'!O13</f>
        <v>Boeing Company (The)</v>
      </c>
      <c r="C11" s="69"/>
      <c r="D11" s="70" t="str">
        <f>'Share data'!P13</f>
        <v>BA</v>
      </c>
      <c r="E11" s="69"/>
      <c r="F11" s="71">
        <f>'Share data'!Q13</f>
        <v>64.150000000000006</v>
      </c>
      <c r="G11" s="72"/>
      <c r="H11" s="71">
        <f>'Share data'!R13</f>
        <v>63.56</v>
      </c>
      <c r="I11" s="72"/>
      <c r="J11" s="71">
        <f>'Share data'!S13</f>
        <v>-0.59</v>
      </c>
      <c r="K11" s="73"/>
      <c r="L11" s="74">
        <f>'Share data'!T13</f>
        <v>-9.1971940763834747E-3</v>
      </c>
      <c r="M11" s="73"/>
      <c r="N11" s="75">
        <f>'Share data'!U13</f>
        <v>3431623</v>
      </c>
      <c r="O11" s="48"/>
      <c r="P11" s="44"/>
    </row>
    <row r="12" spans="2:22" s="41" customFormat="1" ht="14.1" customHeight="1">
      <c r="B12" s="76" t="str">
        <f>'Share data'!O14</f>
        <v>Bank of America Corporation</v>
      </c>
      <c r="C12" s="77"/>
      <c r="D12" s="78" t="str">
        <f>'Share data'!P14</f>
        <v>BAC</v>
      </c>
      <c r="E12" s="77"/>
      <c r="F12" s="79">
        <f>'Share data'!Q14</f>
        <v>6.99</v>
      </c>
      <c r="G12" s="80"/>
      <c r="H12" s="79">
        <f>'Share data'!R14</f>
        <v>6.9</v>
      </c>
      <c r="I12" s="80"/>
      <c r="J12" s="79">
        <f>'Share data'!S14</f>
        <v>-0.09</v>
      </c>
      <c r="K12" s="81"/>
      <c r="L12" s="82">
        <f>'Share data'!T14</f>
        <v>-1.2875536480686695E-2</v>
      </c>
      <c r="M12" s="81"/>
      <c r="N12" s="83">
        <f>'Share data'!U14</f>
        <v>142828633</v>
      </c>
      <c r="O12" s="48"/>
      <c r="P12" s="44"/>
    </row>
    <row r="13" spans="2:22" s="41" customFormat="1" ht="14.1" customHeight="1">
      <c r="B13" s="68" t="str">
        <f>'Share data'!O15</f>
        <v>Caterpillar, Inc.</v>
      </c>
      <c r="C13" s="69"/>
      <c r="D13" s="70" t="str">
        <f>'Share data'!P15</f>
        <v>CAT</v>
      </c>
      <c r="E13" s="69"/>
      <c r="F13" s="71">
        <f>'Share data'!Q15</f>
        <v>84.6</v>
      </c>
      <c r="G13" s="72"/>
      <c r="H13" s="71">
        <f>'Share data'!R15</f>
        <v>83.66</v>
      </c>
      <c r="I13" s="72"/>
      <c r="J13" s="71">
        <f>'Share data'!S15</f>
        <v>-0.94</v>
      </c>
      <c r="K13" s="73"/>
      <c r="L13" s="74">
        <f>'Share data'!T15</f>
        <v>-1.1111111111111112E-2</v>
      </c>
      <c r="M13" s="73"/>
      <c r="N13" s="75">
        <f>'Share data'!U15</f>
        <v>8999757</v>
      </c>
      <c r="O13" s="48"/>
      <c r="P13" s="44"/>
    </row>
    <row r="14" spans="2:22" s="41" customFormat="1" ht="14.1" customHeight="1">
      <c r="B14" s="76" t="str">
        <f>'Share data'!O16</f>
        <v>Cisco Systems, Inc.</v>
      </c>
      <c r="C14" s="77"/>
      <c r="D14" s="78" t="str">
        <f>'Share data'!P16</f>
        <v>CSCO</v>
      </c>
      <c r="E14" s="77"/>
      <c r="F14" s="79">
        <f>'Share data'!Q16</f>
        <v>16.510000000000002</v>
      </c>
      <c r="G14" s="80"/>
      <c r="H14" s="79">
        <f>'Share data'!R16</f>
        <v>16.53</v>
      </c>
      <c r="I14" s="80"/>
      <c r="J14" s="79">
        <f>'Share data'!S16</f>
        <v>0.02</v>
      </c>
      <c r="K14" s="81"/>
      <c r="L14" s="82">
        <f>'Share data'!T16</f>
        <v>1.2113870381586917E-3</v>
      </c>
      <c r="M14" s="81"/>
      <c r="N14" s="83">
        <f>'Share data'!U16</f>
        <v>48834995</v>
      </c>
      <c r="O14" s="48"/>
      <c r="P14" s="44"/>
    </row>
    <row r="15" spans="2:22" s="41" customFormat="1" ht="14.1" customHeight="1">
      <c r="B15" s="68" t="str">
        <f>'Share data'!O17</f>
        <v>Chevron Corporation</v>
      </c>
      <c r="C15" s="69"/>
      <c r="D15" s="70" t="str">
        <f>'Share data'!P17</f>
        <v>CVX</v>
      </c>
      <c r="E15" s="69"/>
      <c r="F15" s="71">
        <f>'Share data'!Q17</f>
        <v>98.710000000000008</v>
      </c>
      <c r="G15" s="72"/>
      <c r="H15" s="71">
        <f>'Share data'!R17</f>
        <v>97.79</v>
      </c>
      <c r="I15" s="72"/>
      <c r="J15" s="71">
        <f>'Share data'!S17</f>
        <v>-0.92</v>
      </c>
      <c r="K15" s="73"/>
      <c r="L15" s="74">
        <f>'Share data'!T17</f>
        <v>-9.3202309796373214E-3</v>
      </c>
      <c r="M15" s="73"/>
      <c r="N15" s="75">
        <f>'Share data'!U17</f>
        <v>8660497</v>
      </c>
      <c r="O15" s="48"/>
      <c r="P15" s="44"/>
    </row>
    <row r="16" spans="2:22" s="41" customFormat="1" ht="14.1" customHeight="1">
      <c r="B16" s="76" t="str">
        <f>'Share data'!O18</f>
        <v>E.I. du Pont de Nemours and Company</v>
      </c>
      <c r="C16" s="77"/>
      <c r="D16" s="78" t="str">
        <f>'Share data'!P18</f>
        <v>DD</v>
      </c>
      <c r="E16" s="77"/>
      <c r="F16" s="79">
        <f>'Share data'!Q18</f>
        <v>46.38</v>
      </c>
      <c r="G16" s="80"/>
      <c r="H16" s="79">
        <f>'Share data'!R18</f>
        <v>45.96</v>
      </c>
      <c r="I16" s="80"/>
      <c r="J16" s="79">
        <f>'Share data'!S18</f>
        <v>-0.42</v>
      </c>
      <c r="K16" s="81"/>
      <c r="L16" s="82">
        <f>'Share data'!T18</f>
        <v>-9.0556274256144882E-3</v>
      </c>
      <c r="M16" s="81"/>
      <c r="N16" s="83">
        <f>'Share data'!U18</f>
        <v>6683579</v>
      </c>
      <c r="O16" s="48"/>
      <c r="P16" s="44"/>
    </row>
    <row r="17" spans="2:16" s="41" customFormat="1" ht="14.1" customHeight="1">
      <c r="B17" s="68" t="str">
        <f>'Share data'!O19</f>
        <v>Walt Disney Company (The)</v>
      </c>
      <c r="C17" s="69"/>
      <c r="D17" s="70" t="str">
        <f>'Share data'!P19</f>
        <v>DIS</v>
      </c>
      <c r="E17" s="69"/>
      <c r="F17" s="71">
        <f>'Share data'!Q19</f>
        <v>32.510000000000005</v>
      </c>
      <c r="G17" s="72"/>
      <c r="H17" s="71">
        <f>'Share data'!R19</f>
        <v>32.31</v>
      </c>
      <c r="I17" s="72"/>
      <c r="J17" s="71">
        <f>'Share data'!S19</f>
        <v>-0.2</v>
      </c>
      <c r="K17" s="73"/>
      <c r="L17" s="74">
        <f>'Share data'!T19</f>
        <v>-6.1519532451553361E-3</v>
      </c>
      <c r="M17" s="73"/>
      <c r="N17" s="75">
        <f>'Share data'!U19</f>
        <v>10117721</v>
      </c>
      <c r="O17" s="48"/>
      <c r="P17" s="44"/>
    </row>
    <row r="18" spans="2:16" s="41" customFormat="1" ht="14.1" customHeight="1">
      <c r="B18" s="76" t="str">
        <f>'Share data'!O20</f>
        <v>General Electric Company</v>
      </c>
      <c r="C18" s="77"/>
      <c r="D18" s="78" t="str">
        <f>'Share data'!P20</f>
        <v>GE</v>
      </c>
      <c r="E18" s="77"/>
      <c r="F18" s="79">
        <f>'Share data'!Q20</f>
        <v>16.18</v>
      </c>
      <c r="G18" s="80"/>
      <c r="H18" s="79">
        <f>'Share data'!R20</f>
        <v>16.04</v>
      </c>
      <c r="I18" s="80"/>
      <c r="J18" s="79">
        <f>'Share data'!S20</f>
        <v>-0.14000000000000001</v>
      </c>
      <c r="K18" s="81"/>
      <c r="L18" s="82">
        <f>'Share data'!T20</f>
        <v>-8.6526576019777517E-3</v>
      </c>
      <c r="M18" s="81"/>
      <c r="N18" s="83">
        <f>'Share data'!U20</f>
        <v>56239906</v>
      </c>
      <c r="O18" s="48"/>
      <c r="P18" s="44"/>
    </row>
    <row r="19" spans="2:16" s="41" customFormat="1" ht="14.1" customHeight="1">
      <c r="B19" s="68" t="str">
        <f>'Share data'!O21</f>
        <v>Home Depot, Inc. (The)</v>
      </c>
      <c r="C19" s="69"/>
      <c r="D19" s="70" t="str">
        <f>'Share data'!P21</f>
        <v>HD</v>
      </c>
      <c r="E19" s="69"/>
      <c r="F19" s="71">
        <f>'Share data'!Q21</f>
        <v>34.35</v>
      </c>
      <c r="G19" s="72"/>
      <c r="H19" s="71">
        <f>'Share data'!R21</f>
        <v>34.81</v>
      </c>
      <c r="I19" s="72"/>
      <c r="J19" s="71">
        <f>'Share data'!S21</f>
        <v>0.46</v>
      </c>
      <c r="K19" s="73"/>
      <c r="L19" s="74">
        <f>'Share data'!T21</f>
        <v>1.3391557496360991E-2</v>
      </c>
      <c r="M19" s="73"/>
      <c r="N19" s="75">
        <f>'Share data'!U21</f>
        <v>13980262</v>
      </c>
      <c r="O19" s="48"/>
      <c r="P19" s="44"/>
    </row>
    <row r="20" spans="2:16" s="41" customFormat="1" ht="14.1" customHeight="1">
      <c r="B20" s="76" t="str">
        <f>'Share data'!O22</f>
        <v xml:space="preserve">Hewlett-Packard Company </v>
      </c>
      <c r="C20" s="77"/>
      <c r="D20" s="78" t="str">
        <f>'Share data'!P22</f>
        <v>HPQ</v>
      </c>
      <c r="E20" s="77"/>
      <c r="F20" s="79">
        <f>'Share data'!Q22</f>
        <v>22.91</v>
      </c>
      <c r="G20" s="80"/>
      <c r="H20" s="79">
        <f>'Share data'!R22</f>
        <v>22.47</v>
      </c>
      <c r="I20" s="80"/>
      <c r="J20" s="79">
        <f>'Share data'!S22</f>
        <v>-0.44</v>
      </c>
      <c r="K20" s="81"/>
      <c r="L20" s="82">
        <f>'Share data'!T22</f>
        <v>-1.9205587079877781E-2</v>
      </c>
      <c r="M20" s="81"/>
      <c r="N20" s="83">
        <f>'Share data'!U22</f>
        <v>25847555</v>
      </c>
      <c r="O20" s="48"/>
      <c r="P20" s="44"/>
    </row>
    <row r="21" spans="2:16" s="41" customFormat="1" ht="14.1" customHeight="1">
      <c r="B21" s="68" t="str">
        <f>'Share data'!O23</f>
        <v>International Business Machines</v>
      </c>
      <c r="C21" s="69"/>
      <c r="D21" s="70" t="str">
        <f>'Share data'!P23</f>
        <v>IBM</v>
      </c>
      <c r="E21" s="69"/>
      <c r="F21" s="71">
        <f>'Share data'!Q23</f>
        <v>173.13</v>
      </c>
      <c r="G21" s="72"/>
      <c r="H21" s="71">
        <f>'Share data'!R23</f>
        <v>174.72</v>
      </c>
      <c r="I21" s="72"/>
      <c r="J21" s="71">
        <f>'Share data'!S23</f>
        <v>1.59</v>
      </c>
      <c r="K21" s="73"/>
      <c r="L21" s="74">
        <f>'Share data'!T23</f>
        <v>9.1838502859123202E-3</v>
      </c>
      <c r="M21" s="73"/>
      <c r="N21" s="75">
        <f>'Share data'!U23</f>
        <v>6209893</v>
      </c>
      <c r="O21" s="48"/>
      <c r="P21" s="44"/>
    </row>
    <row r="22" spans="2:16" s="41" customFormat="1" ht="14.1" customHeight="1">
      <c r="B22" s="76" t="str">
        <f>'Share data'!O24</f>
        <v>Intel Corporation</v>
      </c>
      <c r="C22" s="77"/>
      <c r="D22" s="78" t="str">
        <f>'Share data'!P24</f>
        <v>INTC</v>
      </c>
      <c r="E22" s="77"/>
      <c r="F22" s="79">
        <f>'Share data'!Q24</f>
        <v>21.93</v>
      </c>
      <c r="G22" s="80"/>
      <c r="H22" s="79">
        <f>'Share data'!R24</f>
        <v>22.2</v>
      </c>
      <c r="I22" s="80"/>
      <c r="J22" s="79">
        <f>'Share data'!S24</f>
        <v>0.27</v>
      </c>
      <c r="K22" s="81"/>
      <c r="L22" s="82">
        <f>'Share data'!T24</f>
        <v>1.2311901504787963E-2</v>
      </c>
      <c r="M22" s="81"/>
      <c r="N22" s="83">
        <f>'Share data'!U24</f>
        <v>71497500</v>
      </c>
      <c r="O22" s="48"/>
      <c r="P22" s="44"/>
    </row>
    <row r="23" spans="2:16" s="41" customFormat="1" ht="14.1" customHeight="1">
      <c r="B23" s="68" t="str">
        <f>'Share data'!O25</f>
        <v>Johnson &amp; Johnson</v>
      </c>
      <c r="C23" s="69"/>
      <c r="D23" s="70" t="str">
        <f>'Share data'!P25</f>
        <v>JNJ</v>
      </c>
      <c r="E23" s="69"/>
      <c r="F23" s="71">
        <f>'Share data'!Q25</f>
        <v>64.14</v>
      </c>
      <c r="G23" s="72"/>
      <c r="H23" s="71">
        <f>'Share data'!R25</f>
        <v>64.22</v>
      </c>
      <c r="I23" s="72"/>
      <c r="J23" s="71">
        <f>'Share data'!S25</f>
        <v>0.08</v>
      </c>
      <c r="K23" s="73"/>
      <c r="L23" s="74">
        <f>'Share data'!T25</f>
        <v>1.2472715933894605E-3</v>
      </c>
      <c r="M23" s="73"/>
      <c r="N23" s="75">
        <f>'Share data'!U25</f>
        <v>10874749</v>
      </c>
      <c r="O23" s="48"/>
      <c r="P23" s="44"/>
    </row>
    <row r="24" spans="2:16" s="41" customFormat="1" ht="14.1" customHeight="1">
      <c r="B24" s="76" t="str">
        <f>'Share data'!O26</f>
        <v>JP Morgan Chase &amp; Co. St</v>
      </c>
      <c r="C24" s="77"/>
      <c r="D24" s="78" t="str">
        <f>'Share data'!P26</f>
        <v>JPM</v>
      </c>
      <c r="E24" s="77"/>
      <c r="F24" s="79">
        <f>'Share data'!Q26</f>
        <v>32.49</v>
      </c>
      <c r="G24" s="80"/>
      <c r="H24" s="79">
        <f>'Share data'!R26</f>
        <v>32.25</v>
      </c>
      <c r="I24" s="80"/>
      <c r="J24" s="79">
        <f>'Share data'!S26</f>
        <v>-0.24</v>
      </c>
      <c r="K24" s="81"/>
      <c r="L24" s="82">
        <f>'Share data'!T26</f>
        <v>-7.386888273314865E-3</v>
      </c>
      <c r="M24" s="81"/>
      <c r="N24" s="83">
        <f>'Share data'!U26</f>
        <v>34089368</v>
      </c>
      <c r="O24" s="48"/>
      <c r="P24" s="44"/>
    </row>
    <row r="25" spans="2:16" s="41" customFormat="1" ht="14.1" customHeight="1">
      <c r="B25" s="68" t="str">
        <f>'Share data'!O27</f>
        <v>Kraft Foods Inc.</v>
      </c>
      <c r="C25" s="69"/>
      <c r="D25" s="70" t="str">
        <f>'Share data'!P27</f>
        <v>KFT</v>
      </c>
      <c r="E25" s="69"/>
      <c r="F25" s="71">
        <f>'Share data'!Q27</f>
        <v>34.870000000000005</v>
      </c>
      <c r="G25" s="72"/>
      <c r="H25" s="71">
        <f>'Share data'!R27</f>
        <v>34.520000000000003</v>
      </c>
      <c r="I25" s="72"/>
      <c r="J25" s="71">
        <f>'Share data'!S27</f>
        <v>-0.35</v>
      </c>
      <c r="K25" s="73"/>
      <c r="L25" s="74">
        <f>'Share data'!T27</f>
        <v>-1.0037281330656723E-2</v>
      </c>
      <c r="M25" s="73"/>
      <c r="N25" s="75">
        <f>'Share data'!U27</f>
        <v>9361703</v>
      </c>
      <c r="O25" s="48"/>
      <c r="P25" s="44"/>
    </row>
    <row r="26" spans="2:16" s="41" customFormat="1" ht="14.1" customHeight="1">
      <c r="B26" s="76" t="str">
        <f>'Share data'!O28</f>
        <v xml:space="preserve">Coca-Cola Company (The) </v>
      </c>
      <c r="C26" s="77"/>
      <c r="D26" s="78" t="str">
        <f>'Share data'!P28</f>
        <v>KO</v>
      </c>
      <c r="E26" s="77"/>
      <c r="F26" s="79">
        <f>'Share data'!Q28</f>
        <v>70.490000000000009</v>
      </c>
      <c r="G26" s="80"/>
      <c r="H26" s="79">
        <f>'Share data'!R28</f>
        <v>70.650000000000006</v>
      </c>
      <c r="I26" s="80"/>
      <c r="J26" s="79">
        <f>'Share data'!S28</f>
        <v>0.16</v>
      </c>
      <c r="K26" s="81"/>
      <c r="L26" s="82">
        <f>'Share data'!T28</f>
        <v>2.2698255071641367E-3</v>
      </c>
      <c r="M26" s="81"/>
      <c r="N26" s="83">
        <f>'Share data'!U28</f>
        <v>9157066</v>
      </c>
      <c r="O26" s="48"/>
      <c r="P26" s="44"/>
    </row>
    <row r="27" spans="2:16" s="41" customFormat="1" ht="14.1" customHeight="1">
      <c r="B27" s="68" t="str">
        <f>'Share data'!O29</f>
        <v>McDonald's Corporation</v>
      </c>
      <c r="C27" s="69"/>
      <c r="D27" s="70" t="str">
        <f>'Share data'!P29</f>
        <v>MCD</v>
      </c>
      <c r="E27" s="69"/>
      <c r="F27" s="71">
        <f>'Share data'!Q29</f>
        <v>88.81</v>
      </c>
      <c r="G27" s="72"/>
      <c r="H27" s="71">
        <f>'Share data'!R29</f>
        <v>89.31</v>
      </c>
      <c r="I27" s="72"/>
      <c r="J27" s="71">
        <f>'Share data'!S29</f>
        <v>0.5</v>
      </c>
      <c r="K27" s="73"/>
      <c r="L27" s="74">
        <f>'Share data'!T29</f>
        <v>5.6299966220020262E-3</v>
      </c>
      <c r="M27" s="73"/>
      <c r="N27" s="75">
        <f>'Share data'!U29</f>
        <v>7942201</v>
      </c>
      <c r="O27" s="48"/>
      <c r="P27" s="44"/>
    </row>
    <row r="28" spans="2:16" s="41" customFormat="1" ht="14.1" customHeight="1">
      <c r="B28" s="76" t="str">
        <f>'Share data'!O30</f>
        <v>3M Company</v>
      </c>
      <c r="C28" s="77"/>
      <c r="D28" s="78" t="str">
        <f>'Share data'!P30</f>
        <v>MMM</v>
      </c>
      <c r="E28" s="77"/>
      <c r="F28" s="79">
        <f>'Share data'!Q30</f>
        <v>79.209999999999994</v>
      </c>
      <c r="G28" s="80"/>
      <c r="H28" s="79">
        <f>'Share data'!R30</f>
        <v>79.209999999999994</v>
      </c>
      <c r="I28" s="80"/>
      <c r="J28" s="79">
        <f>'Share data'!S30</f>
        <v>0</v>
      </c>
      <c r="K28" s="81"/>
      <c r="L28" s="82">
        <f>'Share data'!T30</f>
        <v>0</v>
      </c>
      <c r="M28" s="81"/>
      <c r="N28" s="83">
        <f>'Share data'!U30</f>
        <v>3914774</v>
      </c>
      <c r="O28" s="48"/>
      <c r="P28" s="44"/>
    </row>
    <row r="29" spans="2:16" s="41" customFormat="1" ht="14.1" customHeight="1">
      <c r="B29" s="68" t="str">
        <f>'Share data'!O31</f>
        <v xml:space="preserve">Merck &amp; Company, Inc. </v>
      </c>
      <c r="C29" s="69"/>
      <c r="D29" s="70" t="str">
        <f>'Share data'!P31</f>
        <v>MRK</v>
      </c>
      <c r="E29" s="69"/>
      <c r="F29" s="71">
        <f>'Share data'!Q31</f>
        <v>32.25</v>
      </c>
      <c r="G29" s="72"/>
      <c r="H29" s="71">
        <f>'Share data'!R31</f>
        <v>32.5</v>
      </c>
      <c r="I29" s="72"/>
      <c r="J29" s="71">
        <f>'Share data'!S31</f>
        <v>0.25</v>
      </c>
      <c r="K29" s="73"/>
      <c r="L29" s="74">
        <f>'Share data'!T31</f>
        <v>7.7519379844961239E-3</v>
      </c>
      <c r="M29" s="73"/>
      <c r="N29" s="75">
        <f>'Share data'!U31</f>
        <v>13765682</v>
      </c>
      <c r="O29" s="48"/>
      <c r="P29" s="44"/>
    </row>
    <row r="30" spans="2:16" s="41" customFormat="1" ht="14.1" customHeight="1">
      <c r="B30" s="76" t="str">
        <f>'Share data'!O32</f>
        <v>Microsoft Corporation</v>
      </c>
      <c r="C30" s="77"/>
      <c r="D30" s="78" t="str">
        <f>'Share data'!P32</f>
        <v>MSFT</v>
      </c>
      <c r="E30" s="77"/>
      <c r="F30" s="79">
        <f>'Share data'!Q32</f>
        <v>27.21</v>
      </c>
      <c r="G30" s="80"/>
      <c r="H30" s="79">
        <f>'Share data'!R32</f>
        <v>26.98</v>
      </c>
      <c r="I30" s="80"/>
      <c r="J30" s="79">
        <f>'Share data'!S32</f>
        <v>-0.23</v>
      </c>
      <c r="K30" s="81"/>
      <c r="L30" s="82">
        <f>'Share data'!T32</f>
        <v>-8.4527747151782427E-3</v>
      </c>
      <c r="M30" s="81"/>
      <c r="N30" s="83">
        <f>'Share data'!U32</f>
        <v>49211857</v>
      </c>
      <c r="O30" s="48"/>
      <c r="P30" s="44"/>
    </row>
    <row r="31" spans="2:16" s="41" customFormat="1" ht="14.1" customHeight="1">
      <c r="B31" s="68" t="str">
        <f>'Share data'!O33</f>
        <v>Pfizer, Inc.</v>
      </c>
      <c r="C31" s="69"/>
      <c r="D31" s="70" t="str">
        <f>'Share data'!P33</f>
        <v>PFE</v>
      </c>
      <c r="E31" s="69"/>
      <c r="F31" s="71">
        <f>'Share data'!Q33</f>
        <v>18.059999999999999</v>
      </c>
      <c r="G31" s="72"/>
      <c r="H31" s="71">
        <f>'Share data'!R33</f>
        <v>18.239999999999998</v>
      </c>
      <c r="I31" s="72"/>
      <c r="J31" s="71">
        <f>'Share data'!S33</f>
        <v>0.18</v>
      </c>
      <c r="K31" s="73"/>
      <c r="L31" s="74">
        <f>'Share data'!T33</f>
        <v>9.9667774086378749E-3</v>
      </c>
      <c r="M31" s="73"/>
      <c r="N31" s="75">
        <f>'Share data'!U33</f>
        <v>52085580</v>
      </c>
      <c r="O31" s="48"/>
      <c r="P31" s="44"/>
    </row>
    <row r="32" spans="2:16" s="41" customFormat="1" ht="14.1" customHeight="1">
      <c r="B32" s="76" t="str">
        <f>'Share data'!O34</f>
        <v xml:space="preserve">Procter &amp; Gamble Company (The) </v>
      </c>
      <c r="C32" s="77"/>
      <c r="D32" s="78" t="str">
        <f>'Share data'!P34</f>
        <v>PG</v>
      </c>
      <c r="E32" s="77"/>
      <c r="F32" s="79">
        <f>'Share data'!Q34</f>
        <v>63.809999999999995</v>
      </c>
      <c r="G32" s="80"/>
      <c r="H32" s="79">
        <f>'Share data'!R34</f>
        <v>64.08</v>
      </c>
      <c r="I32" s="80"/>
      <c r="J32" s="79">
        <f>'Share data'!S34</f>
        <v>0.27</v>
      </c>
      <c r="K32" s="81"/>
      <c r="L32" s="82">
        <f>'Share data'!T34</f>
        <v>4.2313117066290554E-3</v>
      </c>
      <c r="M32" s="81"/>
      <c r="N32" s="83">
        <f>'Share data'!U34</f>
        <v>8215733</v>
      </c>
      <c r="O32" s="48"/>
      <c r="P32" s="44"/>
    </row>
    <row r="33" spans="2:16" s="41" customFormat="1" ht="14.1" customHeight="1">
      <c r="B33" s="68" t="str">
        <f>'Share data'!O35</f>
        <v>AT&amp;T Inc.</v>
      </c>
      <c r="C33" s="69"/>
      <c r="D33" s="70" t="str">
        <f>'Share data'!P35</f>
        <v>T</v>
      </c>
      <c r="E33" s="69"/>
      <c r="F33" s="71">
        <f>'Share data'!Q35</f>
        <v>28.580000000000002</v>
      </c>
      <c r="G33" s="72"/>
      <c r="H33" s="71">
        <f>'Share data'!R35</f>
        <v>28.85</v>
      </c>
      <c r="I33" s="72"/>
      <c r="J33" s="71">
        <f>'Share data'!S35</f>
        <v>0.27</v>
      </c>
      <c r="K33" s="73"/>
      <c r="L33" s="74">
        <f>'Share data'!T35</f>
        <v>9.447165850244927E-3</v>
      </c>
      <c r="M33" s="73"/>
      <c r="N33" s="75">
        <f>'Share data'!U35</f>
        <v>20648122</v>
      </c>
      <c r="O33" s="48"/>
      <c r="P33" s="44"/>
    </row>
    <row r="34" spans="2:16" s="41" customFormat="1" ht="14.1" customHeight="1">
      <c r="B34" s="76" t="str">
        <f>'Share data'!O36</f>
        <v>The Travelers Companies, Inc.</v>
      </c>
      <c r="C34" s="77"/>
      <c r="D34" s="78" t="str">
        <f>'Share data'!P36</f>
        <v>TRV</v>
      </c>
      <c r="E34" s="77"/>
      <c r="F34" s="79">
        <f>'Share data'!Q36</f>
        <v>49.9</v>
      </c>
      <c r="G34" s="80"/>
      <c r="H34" s="79">
        <f>'Share data'!R36</f>
        <v>50.42</v>
      </c>
      <c r="I34" s="80"/>
      <c r="J34" s="79">
        <f>'Share data'!S36</f>
        <v>0.52</v>
      </c>
      <c r="K34" s="81"/>
      <c r="L34" s="82">
        <f>'Share data'!T36</f>
        <v>1.0420841683366735E-2</v>
      </c>
      <c r="M34" s="81"/>
      <c r="N34" s="83">
        <f>'Share data'!U36</f>
        <v>6444435</v>
      </c>
      <c r="O34" s="48"/>
      <c r="P34" s="44"/>
    </row>
    <row r="35" spans="2:16" s="41" customFormat="1" ht="14.1" customHeight="1">
      <c r="B35" s="68" t="str">
        <f>'Share data'!O37</f>
        <v>United Technologies Corporation</v>
      </c>
      <c r="C35" s="69"/>
      <c r="D35" s="70" t="str">
        <f>'Share data'!P37</f>
        <v>UTX</v>
      </c>
      <c r="E35" s="69"/>
      <c r="F35" s="71">
        <f>'Share data'!Q37</f>
        <v>75.550000000000011</v>
      </c>
      <c r="G35" s="72"/>
      <c r="H35" s="71">
        <f>'Share data'!R37</f>
        <v>76.010000000000005</v>
      </c>
      <c r="I35" s="72"/>
      <c r="J35" s="71">
        <f>'Share data'!S37</f>
        <v>0.46</v>
      </c>
      <c r="K35" s="73"/>
      <c r="L35" s="74">
        <f>'Share data'!T37</f>
        <v>6.0886829913964257E-3</v>
      </c>
      <c r="M35" s="73"/>
      <c r="N35" s="75">
        <f>'Share data'!U37</f>
        <v>5783255</v>
      </c>
      <c r="O35" s="48"/>
      <c r="P35" s="44"/>
    </row>
    <row r="36" spans="2:16" s="41" customFormat="1" ht="14.1" customHeight="1">
      <c r="B36" s="76" t="str">
        <f>'Share data'!O38</f>
        <v>Verizon Communications Inc.</v>
      </c>
      <c r="C36" s="77"/>
      <c r="D36" s="78" t="str">
        <f>'Share data'!P38</f>
        <v>VZ</v>
      </c>
      <c r="E36" s="77"/>
      <c r="F36" s="79">
        <f>'Share data'!Q38</f>
        <v>36.279999999999994</v>
      </c>
      <c r="G36" s="80"/>
      <c r="H36" s="79">
        <f>'Share data'!R38</f>
        <v>36.409999999999997</v>
      </c>
      <c r="I36" s="80"/>
      <c r="J36" s="79">
        <f>'Share data'!S38</f>
        <v>0.13</v>
      </c>
      <c r="K36" s="81"/>
      <c r="L36" s="82">
        <f>'Share data'!T38</f>
        <v>3.5832414553472994E-3</v>
      </c>
      <c r="M36" s="81"/>
      <c r="N36" s="83">
        <f>'Share data'!U38</f>
        <v>13682491</v>
      </c>
      <c r="O36" s="48"/>
      <c r="P36" s="44"/>
    </row>
    <row r="37" spans="2:16" s="41" customFormat="1" ht="14.1" customHeight="1">
      <c r="B37" s="68" t="str">
        <f>'Share data'!O39</f>
        <v>Wal-Mart Stores, Inc.</v>
      </c>
      <c r="C37" s="69"/>
      <c r="D37" s="70" t="str">
        <f>'Share data'!P39</f>
        <v>WMT</v>
      </c>
      <c r="E37" s="69"/>
      <c r="F37" s="71">
        <f>'Share data'!Q39</f>
        <v>52.449999999999996</v>
      </c>
      <c r="G37" s="72"/>
      <c r="H37" s="71">
        <f>'Share data'!R39</f>
        <v>52.29</v>
      </c>
      <c r="I37" s="72"/>
      <c r="J37" s="71">
        <f>'Share data'!S39</f>
        <v>-0.16</v>
      </c>
      <c r="K37" s="73"/>
      <c r="L37" s="74">
        <f>'Share data'!T39</f>
        <v>-3.0505243088655865E-3</v>
      </c>
      <c r="M37" s="73"/>
      <c r="N37" s="75">
        <f>'Share data'!U39</f>
        <v>8421143</v>
      </c>
      <c r="O37" s="48"/>
      <c r="P37" s="44"/>
    </row>
    <row r="38" spans="2:16" s="41" customFormat="1" ht="14.1" customHeight="1">
      <c r="B38" s="84" t="str">
        <f>'Share data'!O40</f>
        <v xml:space="preserve">Exxon Mobil Corporation </v>
      </c>
      <c r="C38" s="85"/>
      <c r="D38" s="86" t="str">
        <f>'Share data'!P40</f>
        <v>XOM</v>
      </c>
      <c r="E38" s="85"/>
      <c r="F38" s="87">
        <f>'Share data'!Q40</f>
        <v>73.7</v>
      </c>
      <c r="G38" s="88"/>
      <c r="H38" s="87">
        <f>'Share data'!R40</f>
        <v>74.010000000000005</v>
      </c>
      <c r="I38" s="88"/>
      <c r="J38" s="87">
        <f>'Share data'!S40</f>
        <v>0.31</v>
      </c>
      <c r="K38" s="89"/>
      <c r="L38" s="90">
        <f>'Share data'!T40</f>
        <v>4.2062415196743551E-3</v>
      </c>
      <c r="M38" s="89"/>
      <c r="N38" s="91">
        <f>'Share data'!U40</f>
        <v>20421064</v>
      </c>
      <c r="O38" s="48"/>
      <c r="P38" s="44"/>
    </row>
    <row r="39" spans="2:16" s="41" customFormat="1" ht="14.1" customHeight="1">
      <c r="B39" s="47"/>
      <c r="C39" s="48"/>
      <c r="D39" s="49"/>
      <c r="E39" s="48"/>
      <c r="F39" s="52"/>
      <c r="G39" s="48"/>
      <c r="H39" s="53"/>
      <c r="I39" s="48"/>
      <c r="J39" s="53"/>
      <c r="K39" s="48"/>
      <c r="L39" s="50"/>
      <c r="M39" s="48"/>
      <c r="N39" s="51"/>
      <c r="O39" s="48"/>
      <c r="P39" s="44"/>
    </row>
    <row r="40" spans="2:16" s="41" customFormat="1" ht="14.1" customHeight="1">
      <c r="B40" s="47"/>
      <c r="C40" s="48"/>
      <c r="D40" s="49"/>
      <c r="E40" s="48"/>
      <c r="F40" s="52"/>
      <c r="G40" s="48"/>
      <c r="H40" s="53"/>
      <c r="I40" s="48"/>
      <c r="J40" s="53"/>
      <c r="K40" s="48"/>
      <c r="L40" s="50"/>
      <c r="M40" s="48"/>
      <c r="N40" s="51"/>
      <c r="O40" s="48"/>
      <c r="P40" s="44"/>
    </row>
    <row r="41" spans="2:16" s="41" customFormat="1" ht="27" customHeight="1">
      <c r="B41" s="92" t="s">
        <v>76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48"/>
      <c r="P41" s="44"/>
    </row>
    <row r="42" spans="2:16" s="41" customFormat="1" ht="14.1" customHeight="1">
      <c r="B42" s="47"/>
      <c r="C42" s="48"/>
      <c r="D42" s="49"/>
      <c r="E42" s="48"/>
      <c r="F42" s="52"/>
      <c r="G42" s="48"/>
      <c r="H42" s="53"/>
      <c r="I42" s="48"/>
      <c r="J42" s="53"/>
      <c r="K42" s="48"/>
      <c r="L42" s="50"/>
      <c r="M42" s="48"/>
      <c r="N42" s="51"/>
      <c r="O42" s="48"/>
      <c r="P42" s="44"/>
    </row>
    <row r="43" spans="2:16" s="41" customFormat="1" ht="14.1" customHeight="1">
      <c r="B43" s="47"/>
      <c r="C43" s="48"/>
      <c r="D43" s="49"/>
      <c r="E43" s="48"/>
      <c r="F43" s="52"/>
      <c r="G43" s="48"/>
      <c r="H43" s="53"/>
      <c r="I43" s="48"/>
      <c r="J43" s="53"/>
      <c r="K43" s="48"/>
      <c r="L43" s="50"/>
      <c r="M43" s="48"/>
      <c r="N43" s="51"/>
      <c r="O43" s="48"/>
      <c r="P43" s="44"/>
    </row>
    <row r="44" spans="2:16" s="41" customFormat="1" ht="14.1" customHeight="1">
      <c r="B44" s="47"/>
      <c r="C44" s="48"/>
      <c r="D44" s="49"/>
      <c r="E44" s="48"/>
      <c r="F44" s="52"/>
      <c r="G44" s="48"/>
      <c r="H44" s="53"/>
      <c r="I44" s="48"/>
      <c r="J44" s="53"/>
      <c r="K44" s="48"/>
      <c r="L44" s="50"/>
      <c r="M44" s="48"/>
      <c r="N44" s="51"/>
      <c r="O44" s="48"/>
      <c r="P44" s="44"/>
    </row>
    <row r="45" spans="2:16" s="41" customFormat="1" ht="14.1" customHeight="1">
      <c r="B45" s="47"/>
      <c r="C45" s="48"/>
      <c r="D45" s="49"/>
      <c r="E45" s="48"/>
      <c r="F45" s="52"/>
      <c r="G45" s="48"/>
      <c r="H45" s="53"/>
      <c r="I45" s="48"/>
      <c r="J45" s="53"/>
      <c r="K45" s="48"/>
      <c r="L45" s="50"/>
      <c r="M45" s="48"/>
      <c r="N45" s="51"/>
      <c r="O45" s="48"/>
      <c r="P45" s="44"/>
    </row>
    <row r="46" spans="2:16" s="41" customFormat="1" ht="14.1" customHeight="1">
      <c r="B46" s="47"/>
      <c r="C46" s="48"/>
      <c r="D46" s="49"/>
      <c r="E46" s="48"/>
      <c r="F46" s="52"/>
      <c r="G46" s="48"/>
      <c r="H46" s="53"/>
      <c r="I46" s="48"/>
      <c r="J46" s="53"/>
      <c r="K46" s="48"/>
      <c r="L46" s="50"/>
      <c r="M46" s="48"/>
      <c r="N46" s="51"/>
      <c r="O46" s="48"/>
      <c r="P46" s="44"/>
    </row>
    <row r="47" spans="2:16" s="41" customFormat="1" ht="14.1" customHeight="1">
      <c r="B47" s="47"/>
      <c r="C47" s="48"/>
      <c r="D47" s="49"/>
      <c r="E47" s="48"/>
      <c r="F47" s="52"/>
      <c r="G47" s="48"/>
      <c r="H47" s="53"/>
      <c r="I47" s="48"/>
      <c r="J47" s="53"/>
      <c r="K47" s="48"/>
      <c r="L47" s="50"/>
      <c r="M47" s="48"/>
      <c r="N47" s="51"/>
      <c r="O47" s="48"/>
      <c r="P47" s="44"/>
    </row>
    <row r="48" spans="2:16" s="41" customFormat="1" ht="14.1" customHeight="1">
      <c r="B48" s="47"/>
      <c r="C48" s="48"/>
      <c r="D48" s="49"/>
      <c r="E48" s="48"/>
      <c r="F48" s="52"/>
      <c r="G48" s="48"/>
      <c r="H48" s="53"/>
      <c r="I48" s="48"/>
      <c r="J48" s="53"/>
      <c r="K48" s="48"/>
      <c r="L48" s="50"/>
      <c r="M48" s="48"/>
      <c r="N48" s="51"/>
      <c r="O48" s="48"/>
      <c r="P48" s="44"/>
    </row>
    <row r="49" spans="2:16" s="41" customFormat="1" ht="14.1" customHeight="1">
      <c r="B49" s="47"/>
      <c r="C49" s="48"/>
      <c r="D49" s="49"/>
      <c r="E49" s="48"/>
      <c r="F49" s="52"/>
      <c r="G49" s="48"/>
      <c r="H49" s="53"/>
      <c r="I49" s="48"/>
      <c r="J49" s="53"/>
      <c r="K49" s="48"/>
      <c r="L49" s="50"/>
      <c r="M49" s="48"/>
      <c r="N49" s="51"/>
      <c r="O49" s="48"/>
      <c r="P49" s="44"/>
    </row>
    <row r="50" spans="2:16" s="41" customFormat="1" ht="14.1" customHeight="1">
      <c r="B50" s="47"/>
      <c r="C50" s="48"/>
      <c r="D50" s="49"/>
      <c r="E50" s="48"/>
      <c r="F50" s="52"/>
      <c r="G50" s="48"/>
      <c r="H50" s="53"/>
      <c r="I50" s="48"/>
      <c r="J50" s="53"/>
      <c r="K50" s="48"/>
      <c r="L50" s="50"/>
      <c r="M50" s="48"/>
      <c r="N50" s="51"/>
      <c r="O50" s="48"/>
      <c r="P50" s="44"/>
    </row>
    <row r="51" spans="2:16" s="41" customFormat="1" ht="14.1" customHeight="1">
      <c r="B51" s="47"/>
      <c r="C51" s="48"/>
      <c r="D51" s="49"/>
      <c r="E51" s="48"/>
      <c r="F51" s="52"/>
      <c r="G51" s="48"/>
      <c r="H51" s="53"/>
      <c r="I51" s="48"/>
      <c r="J51" s="53"/>
      <c r="K51" s="48"/>
      <c r="L51" s="50"/>
      <c r="M51" s="48"/>
      <c r="N51" s="51"/>
      <c r="O51" s="48"/>
      <c r="P51" s="44"/>
    </row>
    <row r="52" spans="2:16" s="41" customFormat="1" ht="14.1" customHeight="1">
      <c r="B52" s="47"/>
      <c r="C52" s="48"/>
      <c r="D52" s="49"/>
      <c r="E52" s="48"/>
      <c r="F52" s="52"/>
      <c r="G52" s="48"/>
      <c r="H52" s="53"/>
      <c r="I52" s="48"/>
      <c r="J52" s="53"/>
      <c r="K52" s="48"/>
      <c r="L52" s="50"/>
      <c r="M52" s="48"/>
      <c r="N52" s="51"/>
      <c r="O52" s="48"/>
      <c r="P52" s="44"/>
    </row>
    <row r="53" spans="2:16" s="41" customFormat="1" ht="14.1" customHeight="1">
      <c r="B53" s="47"/>
      <c r="C53" s="48"/>
      <c r="D53" s="49"/>
      <c r="E53" s="48"/>
      <c r="F53" s="52"/>
      <c r="G53" s="48"/>
      <c r="H53" s="53"/>
      <c r="I53" s="48"/>
      <c r="J53" s="53"/>
      <c r="K53" s="48"/>
      <c r="L53" s="50"/>
      <c r="M53" s="48"/>
      <c r="N53" s="51"/>
      <c r="O53" s="48"/>
      <c r="P53" s="44"/>
    </row>
    <row r="54" spans="2:16" s="41" customFormat="1" ht="14.1" customHeight="1">
      <c r="B54" s="47"/>
      <c r="C54" s="48"/>
      <c r="D54" s="49"/>
      <c r="E54" s="48"/>
      <c r="F54" s="52"/>
      <c r="G54" s="48"/>
      <c r="H54" s="53"/>
      <c r="I54" s="48"/>
      <c r="J54" s="53"/>
      <c r="K54" s="48"/>
      <c r="L54" s="50"/>
      <c r="M54" s="48"/>
      <c r="N54" s="51"/>
      <c r="O54" s="48"/>
      <c r="P54" s="44"/>
    </row>
    <row r="55" spans="2:16" s="41" customFormat="1" ht="14.1" customHeight="1">
      <c r="B55" s="47"/>
      <c r="C55" s="48"/>
      <c r="D55" s="49"/>
      <c r="E55" s="48"/>
      <c r="F55" s="52"/>
      <c r="G55" s="48"/>
      <c r="H55" s="53"/>
      <c r="I55" s="48"/>
      <c r="J55" s="53"/>
      <c r="K55" s="48"/>
      <c r="L55" s="50"/>
      <c r="M55" s="48"/>
      <c r="N55" s="51"/>
      <c r="O55" s="48"/>
      <c r="P55" s="44"/>
    </row>
    <row r="56" spans="2:16" s="41" customFormat="1" ht="14.1" customHeight="1">
      <c r="B56" s="47"/>
      <c r="C56" s="48"/>
      <c r="D56" s="49"/>
      <c r="E56" s="48"/>
      <c r="F56" s="52"/>
      <c r="G56" s="48"/>
      <c r="H56" s="53"/>
      <c r="I56" s="48"/>
      <c r="J56" s="53"/>
      <c r="K56" s="48"/>
      <c r="L56" s="50"/>
      <c r="M56" s="48"/>
      <c r="N56" s="51"/>
      <c r="O56" s="48"/>
      <c r="P56" s="44"/>
    </row>
    <row r="57" spans="2:16" s="41" customFormat="1" ht="14.1" customHeight="1">
      <c r="B57" s="47"/>
      <c r="C57" s="48"/>
      <c r="D57" s="49"/>
      <c r="E57" s="48"/>
      <c r="F57" s="52"/>
      <c r="G57" s="48"/>
      <c r="H57" s="53"/>
      <c r="I57" s="48"/>
      <c r="J57" s="53"/>
      <c r="K57" s="48"/>
      <c r="L57" s="50"/>
      <c r="M57" s="48"/>
      <c r="N57" s="51"/>
      <c r="O57" s="48"/>
      <c r="P57" s="44"/>
    </row>
    <row r="58" spans="2:16" s="41" customFormat="1" ht="14.1" customHeight="1">
      <c r="B58" s="47"/>
      <c r="C58" s="48"/>
      <c r="D58" s="49"/>
      <c r="E58" s="48"/>
      <c r="F58" s="52"/>
      <c r="G58" s="48"/>
      <c r="H58" s="53"/>
      <c r="I58" s="48"/>
      <c r="J58" s="53"/>
      <c r="K58" s="48"/>
      <c r="L58" s="50"/>
      <c r="M58" s="48"/>
      <c r="N58" s="51"/>
      <c r="O58" s="48"/>
      <c r="P58" s="44"/>
    </row>
    <row r="59" spans="2:16" s="41" customFormat="1" ht="14.1" customHeight="1">
      <c r="B59" s="47"/>
      <c r="C59" s="48"/>
      <c r="D59" s="49"/>
      <c r="E59" s="48"/>
      <c r="F59" s="52"/>
      <c r="G59" s="48"/>
      <c r="H59" s="53"/>
      <c r="I59" s="48"/>
      <c r="J59" s="53"/>
      <c r="K59" s="48"/>
      <c r="L59" s="50"/>
      <c r="M59" s="48"/>
      <c r="N59" s="51"/>
      <c r="O59" s="48"/>
      <c r="P59" s="44"/>
    </row>
    <row r="60" spans="2:16" s="41" customFormat="1" ht="14.1" customHeight="1">
      <c r="B60" s="47"/>
      <c r="C60" s="48"/>
      <c r="D60" s="49"/>
      <c r="E60" s="48"/>
      <c r="F60" s="52"/>
      <c r="G60" s="48"/>
      <c r="H60" s="53"/>
      <c r="I60" s="48"/>
      <c r="J60" s="53"/>
      <c r="K60" s="48"/>
      <c r="L60" s="50"/>
      <c r="M60" s="48"/>
      <c r="N60" s="51"/>
      <c r="O60" s="48"/>
      <c r="P60" s="44"/>
    </row>
    <row r="61" spans="2:16" s="41" customFormat="1" ht="14.1" customHeight="1">
      <c r="B61" s="47"/>
      <c r="C61" s="48"/>
      <c r="D61" s="49"/>
      <c r="E61" s="48"/>
      <c r="F61" s="52"/>
      <c r="G61" s="48"/>
      <c r="H61" s="53"/>
      <c r="I61" s="48"/>
      <c r="J61" s="53"/>
      <c r="K61" s="48"/>
      <c r="L61" s="50"/>
      <c r="M61" s="48"/>
      <c r="N61" s="51"/>
      <c r="O61" s="48"/>
      <c r="P61" s="44"/>
    </row>
    <row r="62" spans="2:16" s="41" customFormat="1" ht="14.1" customHeight="1">
      <c r="B62" s="47"/>
      <c r="C62" s="48"/>
      <c r="D62" s="49"/>
      <c r="E62" s="48"/>
      <c r="F62" s="52"/>
      <c r="G62" s="48"/>
      <c r="H62" s="53"/>
      <c r="I62" s="48"/>
      <c r="J62" s="53"/>
      <c r="K62" s="48"/>
      <c r="L62" s="50"/>
      <c r="M62" s="48"/>
      <c r="N62" s="51"/>
      <c r="O62" s="48"/>
      <c r="P62" s="44"/>
    </row>
    <row r="63" spans="2:16" s="41" customFormat="1" ht="14.1" customHeight="1">
      <c r="B63" s="47"/>
      <c r="C63" s="48"/>
      <c r="D63" s="49"/>
      <c r="E63" s="48"/>
      <c r="F63" s="52"/>
      <c r="G63" s="48"/>
      <c r="H63" s="53"/>
      <c r="I63" s="48"/>
      <c r="J63" s="53"/>
      <c r="K63" s="48"/>
      <c r="L63" s="50"/>
      <c r="M63" s="48"/>
      <c r="N63" s="51"/>
      <c r="O63" s="48"/>
      <c r="P63" s="44"/>
    </row>
    <row r="64" spans="2:16" s="41" customFormat="1" ht="14.1" customHeight="1">
      <c r="B64" s="47"/>
      <c r="C64" s="48"/>
      <c r="D64" s="49"/>
      <c r="E64" s="48"/>
      <c r="F64" s="52"/>
      <c r="G64" s="48"/>
      <c r="H64" s="53"/>
      <c r="I64" s="48"/>
      <c r="J64" s="53"/>
      <c r="K64" s="48"/>
      <c r="L64" s="50"/>
      <c r="M64" s="48"/>
      <c r="N64" s="51"/>
      <c r="O64" s="48"/>
      <c r="P64" s="44"/>
    </row>
    <row r="65" spans="2:16" s="41" customFormat="1" ht="14.1" customHeight="1">
      <c r="B65" s="47"/>
      <c r="C65" s="48"/>
      <c r="D65" s="49"/>
      <c r="E65" s="48"/>
      <c r="F65" s="52"/>
      <c r="G65" s="48"/>
      <c r="H65" s="53"/>
      <c r="I65" s="48"/>
      <c r="J65" s="53"/>
      <c r="K65" s="48"/>
      <c r="L65" s="50"/>
      <c r="M65" s="48"/>
      <c r="N65" s="51"/>
      <c r="O65" s="48"/>
      <c r="P65" s="44"/>
    </row>
    <row r="66" spans="2:16" s="41" customFormat="1" ht="14.1" customHeight="1">
      <c r="B66" s="47"/>
      <c r="C66" s="48"/>
      <c r="D66" s="49"/>
      <c r="E66" s="48"/>
      <c r="F66" s="52"/>
      <c r="G66" s="48"/>
      <c r="H66" s="53"/>
      <c r="I66" s="48"/>
      <c r="J66" s="53"/>
      <c r="K66" s="48"/>
      <c r="L66" s="50"/>
      <c r="M66" s="48"/>
      <c r="N66" s="51"/>
      <c r="O66" s="48"/>
      <c r="P66" s="44"/>
    </row>
    <row r="67" spans="2:16" s="41" customFormat="1" ht="14.1" customHeight="1">
      <c r="B67" s="47"/>
      <c r="C67" s="48"/>
      <c r="D67" s="49"/>
      <c r="E67" s="48"/>
      <c r="F67" s="52"/>
      <c r="G67" s="48"/>
      <c r="H67" s="53"/>
      <c r="I67" s="48"/>
      <c r="J67" s="53"/>
      <c r="K67" s="48"/>
      <c r="L67" s="50"/>
      <c r="M67" s="48"/>
      <c r="N67" s="51"/>
      <c r="O67" s="48"/>
      <c r="P67" s="44"/>
    </row>
    <row r="68" spans="2:16" s="41" customFormat="1" ht="14.1" customHeight="1">
      <c r="B68" s="47"/>
      <c r="C68" s="48"/>
      <c r="D68" s="49"/>
      <c r="E68" s="48"/>
      <c r="F68" s="52"/>
      <c r="G68" s="48"/>
      <c r="H68" s="53"/>
      <c r="I68" s="48"/>
      <c r="J68" s="53"/>
      <c r="K68" s="48"/>
      <c r="L68" s="50"/>
      <c r="M68" s="48"/>
      <c r="N68" s="51"/>
      <c r="O68" s="48"/>
      <c r="P68" s="44"/>
    </row>
    <row r="69" spans="2:16" s="41" customFormat="1" ht="14.1" customHeight="1">
      <c r="B69" s="47"/>
      <c r="C69" s="48"/>
      <c r="D69" s="49"/>
      <c r="E69" s="48"/>
      <c r="F69" s="52"/>
      <c r="G69" s="48"/>
      <c r="H69" s="53"/>
      <c r="I69" s="48"/>
      <c r="J69" s="53"/>
      <c r="K69" s="48"/>
      <c r="L69" s="50"/>
      <c r="M69" s="48"/>
      <c r="N69" s="51"/>
      <c r="O69" s="48"/>
      <c r="P69" s="44"/>
    </row>
    <row r="70" spans="2:16" s="41" customFormat="1" ht="14.1" customHeight="1">
      <c r="B70" s="47"/>
      <c r="C70" s="48"/>
      <c r="D70" s="49"/>
      <c r="E70" s="48"/>
      <c r="F70" s="52"/>
      <c r="G70" s="48"/>
      <c r="H70" s="53"/>
      <c r="I70" s="48"/>
      <c r="J70" s="53"/>
      <c r="K70" s="48"/>
      <c r="L70" s="50"/>
      <c r="M70" s="48"/>
      <c r="N70" s="51"/>
      <c r="O70" s="48"/>
      <c r="P70" s="44"/>
    </row>
    <row r="71" spans="2:16" s="41" customFormat="1" ht="14.1" customHeight="1">
      <c r="B71" s="47"/>
      <c r="C71" s="48"/>
      <c r="D71" s="49"/>
      <c r="E71" s="48"/>
      <c r="F71" s="52"/>
      <c r="G71" s="48"/>
      <c r="H71" s="53"/>
      <c r="I71" s="48"/>
      <c r="J71" s="53"/>
      <c r="K71" s="48"/>
      <c r="L71" s="50"/>
      <c r="M71" s="48"/>
      <c r="N71" s="51"/>
      <c r="O71" s="48"/>
      <c r="P71" s="44"/>
    </row>
    <row r="72" spans="2:16" s="41" customFormat="1" ht="14.1" customHeight="1">
      <c r="B72" s="47"/>
      <c r="C72" s="48"/>
      <c r="D72" s="49"/>
      <c r="E72" s="48"/>
      <c r="F72" s="52"/>
      <c r="G72" s="48"/>
      <c r="H72" s="53"/>
      <c r="I72" s="48"/>
      <c r="J72" s="53"/>
      <c r="K72" s="48"/>
      <c r="L72" s="50"/>
      <c r="M72" s="48"/>
      <c r="N72" s="51"/>
      <c r="O72" s="48"/>
      <c r="P72" s="44"/>
    </row>
    <row r="73" spans="2:16" s="41" customFormat="1" ht="14.1" customHeight="1">
      <c r="B73" s="47"/>
      <c r="C73" s="48"/>
      <c r="D73" s="49"/>
      <c r="E73" s="48"/>
      <c r="F73" s="52"/>
      <c r="G73" s="48"/>
      <c r="H73" s="53"/>
      <c r="I73" s="48"/>
      <c r="J73" s="53"/>
      <c r="K73" s="48"/>
      <c r="L73" s="50"/>
      <c r="M73" s="48"/>
      <c r="N73" s="51"/>
      <c r="O73" s="48"/>
      <c r="P73" s="44"/>
    </row>
    <row r="74" spans="2:16" s="41" customFormat="1" ht="14.1" customHeight="1">
      <c r="B74" s="47"/>
      <c r="C74" s="48"/>
      <c r="D74" s="49"/>
      <c r="E74" s="48"/>
      <c r="F74" s="52"/>
      <c r="G74" s="48"/>
      <c r="H74" s="53"/>
      <c r="I74" s="48"/>
      <c r="J74" s="53"/>
      <c r="K74" s="48"/>
      <c r="L74" s="50"/>
      <c r="M74" s="48"/>
      <c r="N74" s="51"/>
      <c r="O74" s="48"/>
      <c r="P74" s="44"/>
    </row>
    <row r="75" spans="2:16" s="41" customFormat="1" ht="14.1" customHeight="1">
      <c r="B75" s="47"/>
      <c r="C75" s="48"/>
      <c r="D75" s="49"/>
      <c r="E75" s="48"/>
      <c r="F75" s="52"/>
      <c r="G75" s="48"/>
      <c r="H75" s="53"/>
      <c r="I75" s="48"/>
      <c r="J75" s="53"/>
      <c r="K75" s="48"/>
      <c r="L75" s="50"/>
      <c r="M75" s="48"/>
      <c r="N75" s="51"/>
      <c r="O75" s="48"/>
      <c r="P75" s="44"/>
    </row>
    <row r="76" spans="2:16" s="41" customFormat="1" ht="14.1" customHeight="1">
      <c r="B76" s="47"/>
      <c r="C76" s="48"/>
      <c r="D76" s="49"/>
      <c r="E76" s="48"/>
      <c r="F76" s="52"/>
      <c r="G76" s="48"/>
      <c r="H76" s="53"/>
      <c r="I76" s="48"/>
      <c r="J76" s="53"/>
      <c r="K76" s="48"/>
      <c r="L76" s="50"/>
      <c r="M76" s="48"/>
      <c r="N76" s="51"/>
      <c r="O76" s="48"/>
      <c r="P76" s="44"/>
    </row>
    <row r="77" spans="2:16" s="41" customFormat="1" ht="14.1" customHeight="1">
      <c r="B77" s="47"/>
      <c r="C77" s="48"/>
      <c r="D77" s="49"/>
      <c r="E77" s="48"/>
      <c r="F77" s="52"/>
      <c r="G77" s="48"/>
      <c r="H77" s="53"/>
      <c r="I77" s="48"/>
      <c r="J77" s="53"/>
      <c r="K77" s="48"/>
      <c r="L77" s="50"/>
      <c r="M77" s="48"/>
      <c r="N77" s="51"/>
      <c r="O77" s="48"/>
      <c r="P77" s="44"/>
    </row>
    <row r="78" spans="2:16" s="41" customFormat="1" ht="14.1" customHeight="1">
      <c r="B78" s="47"/>
      <c r="C78" s="48"/>
      <c r="D78" s="49"/>
      <c r="E78" s="48"/>
      <c r="F78" s="52"/>
      <c r="G78" s="48"/>
      <c r="H78" s="53"/>
      <c r="I78" s="48"/>
      <c r="J78" s="53"/>
      <c r="K78" s="48"/>
      <c r="L78" s="50"/>
      <c r="M78" s="48"/>
      <c r="N78" s="51"/>
      <c r="O78" s="48"/>
      <c r="P78" s="44"/>
    </row>
    <row r="79" spans="2:16" s="41" customFormat="1" ht="14.1" customHeight="1">
      <c r="B79" s="47"/>
      <c r="C79" s="48"/>
      <c r="D79" s="49"/>
      <c r="E79" s="48"/>
      <c r="F79" s="52"/>
      <c r="G79" s="48"/>
      <c r="H79" s="53"/>
      <c r="I79" s="48"/>
      <c r="J79" s="53"/>
      <c r="K79" s="48"/>
      <c r="L79" s="50"/>
      <c r="M79" s="48"/>
      <c r="N79" s="51"/>
      <c r="O79" s="48"/>
      <c r="P79" s="44"/>
    </row>
    <row r="80" spans="2:16" s="41" customFormat="1" ht="14.1" customHeight="1">
      <c r="B80" s="47"/>
      <c r="C80" s="48"/>
      <c r="D80" s="49"/>
      <c r="E80" s="48"/>
      <c r="F80" s="52"/>
      <c r="G80" s="48"/>
      <c r="H80" s="53"/>
      <c r="I80" s="48"/>
      <c r="J80" s="53"/>
      <c r="K80" s="48"/>
      <c r="L80" s="50"/>
      <c r="M80" s="48"/>
      <c r="N80" s="51"/>
      <c r="O80" s="48"/>
      <c r="P80" s="44"/>
    </row>
    <row r="81" spans="2:16" s="41" customFormat="1" ht="14.1" customHeight="1">
      <c r="B81" s="47"/>
      <c r="C81" s="48"/>
      <c r="D81" s="49"/>
      <c r="E81" s="48"/>
      <c r="F81" s="52"/>
      <c r="G81" s="48"/>
      <c r="H81" s="53"/>
      <c r="I81" s="48"/>
      <c r="J81" s="53"/>
      <c r="K81" s="48"/>
      <c r="L81" s="50"/>
      <c r="M81" s="48"/>
      <c r="N81" s="51"/>
      <c r="O81" s="48"/>
      <c r="P81" s="44"/>
    </row>
    <row r="82" spans="2:16" s="41" customFormat="1" ht="14.1" customHeight="1">
      <c r="B82" s="47"/>
      <c r="C82" s="48"/>
      <c r="D82" s="49"/>
      <c r="E82" s="48"/>
      <c r="F82" s="52"/>
      <c r="G82" s="48"/>
      <c r="H82" s="53"/>
      <c r="I82" s="48"/>
      <c r="J82" s="53"/>
      <c r="K82" s="48"/>
      <c r="L82" s="50"/>
      <c r="M82" s="48"/>
      <c r="N82" s="51"/>
      <c r="O82" s="48"/>
      <c r="P82" s="44"/>
    </row>
    <row r="83" spans="2:16" s="41" customFormat="1" ht="14.1" customHeight="1">
      <c r="B83" s="47"/>
      <c r="C83" s="48"/>
      <c r="D83" s="49"/>
      <c r="E83" s="48"/>
      <c r="F83" s="52"/>
      <c r="G83" s="48"/>
      <c r="H83" s="53"/>
      <c r="I83" s="48"/>
      <c r="J83" s="53"/>
      <c r="K83" s="48"/>
      <c r="L83" s="50"/>
      <c r="M83" s="48"/>
      <c r="N83" s="51"/>
      <c r="O83" s="48"/>
      <c r="P83" s="44"/>
    </row>
    <row r="84" spans="2:16" s="41" customFormat="1" ht="14.1" customHeight="1">
      <c r="B84" s="47"/>
      <c r="C84" s="48"/>
      <c r="D84" s="49"/>
      <c r="E84" s="48"/>
      <c r="F84" s="52"/>
      <c r="G84" s="48"/>
      <c r="H84" s="53"/>
      <c r="I84" s="48"/>
      <c r="J84" s="53"/>
      <c r="K84" s="48"/>
      <c r="L84" s="50"/>
      <c r="M84" s="48"/>
      <c r="N84" s="51"/>
      <c r="O84" s="48"/>
      <c r="P84" s="44"/>
    </row>
    <row r="85" spans="2:16" s="41" customFormat="1" ht="14.1" customHeight="1">
      <c r="B85" s="47"/>
      <c r="C85" s="48"/>
      <c r="D85" s="49"/>
      <c r="E85" s="48"/>
      <c r="F85" s="52"/>
      <c r="G85" s="48"/>
      <c r="H85" s="53"/>
      <c r="I85" s="48"/>
      <c r="J85" s="53"/>
      <c r="K85" s="48"/>
      <c r="L85" s="50"/>
      <c r="M85" s="48"/>
      <c r="N85" s="51"/>
      <c r="O85" s="48"/>
      <c r="P85" s="44"/>
    </row>
    <row r="86" spans="2:16" s="41" customFormat="1" ht="14.1" customHeight="1">
      <c r="B86" s="47"/>
      <c r="C86" s="48"/>
      <c r="D86" s="49"/>
      <c r="E86" s="48"/>
      <c r="F86" s="52"/>
      <c r="G86" s="48"/>
      <c r="H86" s="53"/>
      <c r="I86" s="48"/>
      <c r="J86" s="53"/>
      <c r="K86" s="48"/>
      <c r="L86" s="50"/>
      <c r="M86" s="48"/>
      <c r="N86" s="51"/>
      <c r="O86" s="48"/>
      <c r="P86" s="44"/>
    </row>
    <row r="87" spans="2:16" s="41" customFormat="1" ht="14.1" customHeight="1">
      <c r="B87" s="47"/>
      <c r="C87" s="48"/>
      <c r="D87" s="49"/>
      <c r="E87" s="48"/>
      <c r="F87" s="52"/>
      <c r="G87" s="48"/>
      <c r="H87" s="53"/>
      <c r="I87" s="48"/>
      <c r="J87" s="53"/>
      <c r="K87" s="48"/>
      <c r="L87" s="50"/>
      <c r="M87" s="48"/>
      <c r="N87" s="51"/>
      <c r="O87" s="48"/>
      <c r="P87" s="44"/>
    </row>
    <row r="88" spans="2:16" s="41" customFormat="1" ht="14.1" customHeight="1">
      <c r="B88" s="47"/>
      <c r="C88" s="48"/>
      <c r="D88" s="49"/>
      <c r="E88" s="48"/>
      <c r="F88" s="52"/>
      <c r="G88" s="48"/>
      <c r="H88" s="53"/>
      <c r="I88" s="48"/>
      <c r="J88" s="53"/>
      <c r="K88" s="48"/>
      <c r="L88" s="50"/>
      <c r="M88" s="48"/>
      <c r="N88" s="51"/>
      <c r="O88" s="48"/>
      <c r="P88" s="44"/>
    </row>
    <row r="89" spans="2:16" s="41" customFormat="1" ht="14.1" customHeight="1">
      <c r="B89" s="47"/>
      <c r="C89" s="48"/>
      <c r="D89" s="49"/>
      <c r="E89" s="48"/>
      <c r="F89" s="52"/>
      <c r="G89" s="48"/>
      <c r="H89" s="53"/>
      <c r="I89" s="48"/>
      <c r="J89" s="53"/>
      <c r="K89" s="48"/>
      <c r="L89" s="50"/>
      <c r="M89" s="48"/>
      <c r="N89" s="51"/>
      <c r="O89" s="48"/>
      <c r="P89" s="44"/>
    </row>
    <row r="90" spans="2:16" s="41" customFormat="1" ht="14.1" customHeight="1">
      <c r="B90" s="47"/>
      <c r="C90" s="48"/>
      <c r="D90" s="49"/>
      <c r="E90" s="48"/>
      <c r="F90" s="52"/>
      <c r="G90" s="48"/>
      <c r="H90" s="53"/>
      <c r="I90" s="48"/>
      <c r="J90" s="53"/>
      <c r="K90" s="48"/>
      <c r="L90" s="50"/>
      <c r="M90" s="48"/>
      <c r="N90" s="51"/>
      <c r="O90" s="48"/>
      <c r="P90" s="44"/>
    </row>
    <row r="91" spans="2:16" s="41" customFormat="1" ht="14.1" customHeight="1">
      <c r="B91" s="47"/>
      <c r="C91" s="48"/>
      <c r="D91" s="49"/>
      <c r="E91" s="48"/>
      <c r="F91" s="52"/>
      <c r="G91" s="48"/>
      <c r="H91" s="53"/>
      <c r="I91" s="48"/>
      <c r="J91" s="53"/>
      <c r="K91" s="48"/>
      <c r="L91" s="50"/>
      <c r="M91" s="48"/>
      <c r="N91" s="51"/>
      <c r="O91" s="48"/>
      <c r="P91" s="44"/>
    </row>
    <row r="92" spans="2:16" s="41" customFormat="1" ht="14.1" customHeight="1">
      <c r="B92" s="47"/>
      <c r="C92" s="48"/>
      <c r="D92" s="49"/>
      <c r="E92" s="48"/>
      <c r="F92" s="52"/>
      <c r="G92" s="48"/>
      <c r="H92" s="53"/>
      <c r="I92" s="48"/>
      <c r="J92" s="53"/>
      <c r="K92" s="48"/>
      <c r="L92" s="50"/>
      <c r="M92" s="48"/>
      <c r="N92" s="51"/>
      <c r="O92" s="48"/>
      <c r="P92" s="44"/>
    </row>
    <row r="93" spans="2:16" s="41" customFormat="1" ht="14.1" customHeight="1">
      <c r="B93" s="47"/>
      <c r="C93" s="48"/>
      <c r="D93" s="49"/>
      <c r="E93" s="48"/>
      <c r="F93" s="52"/>
      <c r="G93" s="48"/>
      <c r="H93" s="53"/>
      <c r="I93" s="48"/>
      <c r="J93" s="53"/>
      <c r="K93" s="48"/>
      <c r="L93" s="50"/>
      <c r="M93" s="48"/>
      <c r="N93" s="51"/>
      <c r="O93" s="48"/>
      <c r="P93" s="44"/>
    </row>
    <row r="94" spans="2:16" s="41" customFormat="1" ht="14.1" customHeight="1">
      <c r="B94" s="47"/>
      <c r="C94" s="48"/>
      <c r="D94" s="49"/>
      <c r="E94" s="48"/>
      <c r="F94" s="52"/>
      <c r="G94" s="48"/>
      <c r="H94" s="53"/>
      <c r="I94" s="48"/>
      <c r="J94" s="53"/>
      <c r="K94" s="48"/>
      <c r="L94" s="50"/>
      <c r="M94" s="48"/>
      <c r="N94" s="51"/>
      <c r="O94" s="48"/>
      <c r="P94" s="44"/>
    </row>
    <row r="95" spans="2:16" s="41" customFormat="1" ht="14.1" customHeight="1">
      <c r="B95" s="47"/>
      <c r="C95" s="48"/>
      <c r="D95" s="49"/>
      <c r="E95" s="48"/>
      <c r="F95" s="52"/>
      <c r="G95" s="48"/>
      <c r="H95" s="53"/>
      <c r="I95" s="48"/>
      <c r="J95" s="53"/>
      <c r="K95" s="48"/>
      <c r="L95" s="50"/>
      <c r="M95" s="48"/>
      <c r="N95" s="51"/>
      <c r="O95" s="48"/>
      <c r="P95" s="44"/>
    </row>
    <row r="96" spans="2:16" s="41" customFormat="1" ht="14.1" customHeight="1">
      <c r="B96" s="47"/>
      <c r="C96" s="48"/>
      <c r="D96" s="49"/>
      <c r="E96" s="48"/>
      <c r="F96" s="52"/>
      <c r="G96" s="48"/>
      <c r="H96" s="53"/>
      <c r="I96" s="48"/>
      <c r="J96" s="53"/>
      <c r="K96" s="48"/>
      <c r="L96" s="50"/>
      <c r="M96" s="48"/>
      <c r="N96" s="51"/>
      <c r="O96" s="48"/>
      <c r="P96" s="44"/>
    </row>
    <row r="97" spans="2:16" s="41" customFormat="1" ht="14.1" customHeight="1">
      <c r="B97" s="47"/>
      <c r="C97" s="48"/>
      <c r="D97" s="49"/>
      <c r="E97" s="48"/>
      <c r="F97" s="52"/>
      <c r="G97" s="48"/>
      <c r="H97" s="53"/>
      <c r="I97" s="48"/>
      <c r="J97" s="53"/>
      <c r="K97" s="48"/>
      <c r="L97" s="50"/>
      <c r="M97" s="48"/>
      <c r="N97" s="51"/>
      <c r="O97" s="48"/>
      <c r="P97" s="44"/>
    </row>
    <row r="98" spans="2:16" s="41" customFormat="1" ht="14.1" customHeight="1">
      <c r="B98" s="47"/>
      <c r="C98" s="48"/>
      <c r="D98" s="49"/>
      <c r="E98" s="48"/>
      <c r="F98" s="52"/>
      <c r="G98" s="48"/>
      <c r="H98" s="53"/>
      <c r="I98" s="48"/>
      <c r="J98" s="53"/>
      <c r="K98" s="48"/>
      <c r="L98" s="50"/>
      <c r="M98" s="48"/>
      <c r="N98" s="51"/>
      <c r="O98" s="48"/>
      <c r="P98" s="44"/>
    </row>
    <row r="99" spans="2:16" s="41" customFormat="1" ht="14.1" customHeight="1">
      <c r="B99" s="47"/>
      <c r="C99" s="48"/>
      <c r="D99" s="49"/>
      <c r="E99" s="48"/>
      <c r="F99" s="52"/>
      <c r="G99" s="48"/>
      <c r="H99" s="53"/>
      <c r="I99" s="48"/>
      <c r="J99" s="53"/>
      <c r="K99" s="48"/>
      <c r="L99" s="50"/>
      <c r="M99" s="48"/>
      <c r="N99" s="51"/>
      <c r="O99" s="48"/>
      <c r="P99" s="44"/>
    </row>
    <row r="100" spans="2:16" s="41" customFormat="1" ht="14.1" customHeight="1">
      <c r="B100" s="47"/>
      <c r="C100" s="48"/>
      <c r="D100" s="49"/>
      <c r="E100" s="48"/>
      <c r="F100" s="52"/>
      <c r="G100" s="48"/>
      <c r="H100" s="53"/>
      <c r="I100" s="48"/>
      <c r="J100" s="53"/>
      <c r="K100" s="48"/>
      <c r="L100" s="50"/>
      <c r="M100" s="48"/>
      <c r="N100" s="51"/>
      <c r="O100" s="48"/>
      <c r="P100" s="44"/>
    </row>
    <row r="101" spans="2:16" s="41" customFormat="1" ht="14.1" customHeight="1">
      <c r="B101" s="47"/>
      <c r="C101" s="48"/>
      <c r="D101" s="49"/>
      <c r="E101" s="48"/>
      <c r="F101" s="52"/>
      <c r="G101" s="48"/>
      <c r="H101" s="53"/>
      <c r="I101" s="48"/>
      <c r="J101" s="53"/>
      <c r="K101" s="48"/>
      <c r="L101" s="50"/>
      <c r="M101" s="48"/>
      <c r="N101" s="51"/>
      <c r="O101" s="48"/>
      <c r="P101" s="44"/>
    </row>
    <row r="102" spans="2:16" s="41" customFormat="1" ht="14.1" customHeight="1">
      <c r="B102" s="47"/>
      <c r="C102" s="48"/>
      <c r="D102" s="49"/>
      <c r="E102" s="48"/>
      <c r="F102" s="52"/>
      <c r="G102" s="48"/>
      <c r="H102" s="53"/>
      <c r="I102" s="48"/>
      <c r="J102" s="53"/>
      <c r="K102" s="48"/>
      <c r="L102" s="50"/>
      <c r="M102" s="48"/>
      <c r="N102" s="51"/>
      <c r="O102" s="48"/>
      <c r="P102" s="44"/>
    </row>
    <row r="103" spans="2:16" s="41" customFormat="1" ht="14.1" customHeight="1">
      <c r="B103" s="47"/>
      <c r="C103" s="48"/>
      <c r="D103" s="49"/>
      <c r="E103" s="48"/>
      <c r="F103" s="52"/>
      <c r="G103" s="48"/>
      <c r="H103" s="53"/>
      <c r="I103" s="48"/>
      <c r="J103" s="53"/>
      <c r="K103" s="48"/>
      <c r="L103" s="50"/>
      <c r="M103" s="48"/>
      <c r="N103" s="51"/>
      <c r="O103" s="48"/>
      <c r="P103" s="44"/>
    </row>
    <row r="104" spans="2:16" s="41" customFormat="1" ht="14.1" customHeight="1">
      <c r="B104" s="47"/>
      <c r="C104" s="48"/>
      <c r="D104" s="49"/>
      <c r="E104" s="48"/>
      <c r="F104" s="52"/>
      <c r="G104" s="48"/>
      <c r="H104" s="53"/>
      <c r="I104" s="48"/>
      <c r="J104" s="53"/>
      <c r="K104" s="48"/>
      <c r="L104" s="50"/>
      <c r="M104" s="48"/>
      <c r="N104" s="51"/>
      <c r="O104" s="48"/>
      <c r="P104" s="44"/>
    </row>
    <row r="105" spans="2:16" s="41" customFormat="1" ht="14.1" customHeight="1">
      <c r="B105" s="47"/>
      <c r="C105" s="48"/>
      <c r="D105" s="49"/>
      <c r="E105" s="48"/>
      <c r="F105" s="52"/>
      <c r="G105" s="48"/>
      <c r="H105" s="53"/>
      <c r="I105" s="48"/>
      <c r="J105" s="53"/>
      <c r="K105" s="48"/>
      <c r="L105" s="50"/>
      <c r="M105" s="48"/>
      <c r="N105" s="51"/>
      <c r="O105" s="48"/>
      <c r="P105" s="44"/>
    </row>
    <row r="106" spans="2:16" s="41" customFormat="1" ht="14.1" customHeight="1">
      <c r="B106" s="47"/>
      <c r="C106" s="48"/>
      <c r="D106" s="49"/>
      <c r="E106" s="48"/>
      <c r="F106" s="52"/>
      <c r="G106" s="48"/>
      <c r="H106" s="53"/>
      <c r="I106" s="48"/>
      <c r="J106" s="53"/>
      <c r="K106" s="48"/>
      <c r="L106" s="50"/>
      <c r="M106" s="48"/>
      <c r="N106" s="51"/>
      <c r="O106" s="48"/>
      <c r="P106" s="44"/>
    </row>
    <row r="107" spans="2:16" s="41" customFormat="1" ht="14.1" customHeight="1">
      <c r="B107" s="47"/>
      <c r="C107" s="48"/>
      <c r="D107" s="49"/>
      <c r="E107" s="48"/>
      <c r="F107" s="52"/>
      <c r="G107" s="48"/>
      <c r="H107" s="53"/>
      <c r="I107" s="48"/>
      <c r="J107" s="53"/>
      <c r="K107" s="48"/>
      <c r="L107" s="50"/>
      <c r="M107" s="48"/>
      <c r="N107" s="51"/>
      <c r="O107" s="48"/>
      <c r="P107" s="44"/>
    </row>
    <row r="108" spans="2:16" s="41" customFormat="1" ht="14.1" customHeight="1">
      <c r="B108" s="47"/>
      <c r="C108" s="48"/>
      <c r="D108" s="49"/>
      <c r="E108" s="48"/>
      <c r="F108" s="52"/>
      <c r="G108" s="48"/>
      <c r="H108" s="53"/>
      <c r="I108" s="48"/>
      <c r="J108" s="53"/>
      <c r="K108" s="48"/>
      <c r="L108" s="50"/>
      <c r="M108" s="48"/>
      <c r="N108" s="51"/>
      <c r="O108" s="48"/>
      <c r="P108" s="44"/>
    </row>
    <row r="109" spans="2:16" s="41" customFormat="1" ht="14.1" customHeight="1">
      <c r="B109" s="47"/>
      <c r="C109" s="48"/>
      <c r="D109" s="49"/>
      <c r="E109" s="48"/>
      <c r="F109" s="52"/>
      <c r="G109" s="48"/>
      <c r="H109" s="53"/>
      <c r="I109" s="48"/>
      <c r="J109" s="53"/>
      <c r="K109" s="48"/>
      <c r="L109" s="50"/>
      <c r="M109" s="48"/>
      <c r="N109" s="51"/>
      <c r="O109" s="48"/>
      <c r="P109" s="44"/>
    </row>
    <row r="110" spans="2:16" s="41" customFormat="1" ht="14.1" customHeight="1">
      <c r="B110" s="47"/>
      <c r="C110" s="48"/>
      <c r="D110" s="49"/>
      <c r="E110" s="48"/>
      <c r="F110" s="52"/>
      <c r="G110" s="48"/>
      <c r="H110" s="53"/>
      <c r="I110" s="48"/>
      <c r="J110" s="53"/>
      <c r="K110" s="48"/>
      <c r="L110" s="50"/>
      <c r="M110" s="48"/>
      <c r="N110" s="51"/>
      <c r="O110" s="48"/>
      <c r="P110" s="44"/>
    </row>
    <row r="111" spans="2:16" s="41" customFormat="1" ht="14.1" customHeight="1">
      <c r="B111" s="47"/>
      <c r="C111" s="48"/>
      <c r="D111" s="49"/>
      <c r="E111" s="48"/>
      <c r="F111" s="52"/>
      <c r="G111" s="48"/>
      <c r="H111" s="53"/>
      <c r="I111" s="48"/>
      <c r="J111" s="53"/>
      <c r="K111" s="48"/>
      <c r="L111" s="50"/>
      <c r="M111" s="48"/>
      <c r="N111" s="51"/>
      <c r="O111" s="48"/>
      <c r="P111" s="44"/>
    </row>
    <row r="112" spans="2:16" s="41" customFormat="1" ht="14.1" customHeight="1">
      <c r="B112" s="47"/>
      <c r="C112" s="48"/>
      <c r="D112" s="49"/>
      <c r="E112" s="48"/>
      <c r="F112" s="52"/>
      <c r="G112" s="48"/>
      <c r="H112" s="53"/>
      <c r="I112" s="48"/>
      <c r="J112" s="53"/>
      <c r="K112" s="48"/>
      <c r="L112" s="50"/>
      <c r="M112" s="48"/>
      <c r="N112" s="51"/>
      <c r="O112" s="48"/>
      <c r="P112" s="44"/>
    </row>
    <row r="113" spans="2:16" s="41" customFormat="1" ht="14.1" customHeight="1">
      <c r="B113" s="47"/>
      <c r="C113" s="48"/>
      <c r="D113" s="49"/>
      <c r="E113" s="48"/>
      <c r="F113" s="52"/>
      <c r="G113" s="48"/>
      <c r="H113" s="53"/>
      <c r="I113" s="48"/>
      <c r="J113" s="53"/>
      <c r="K113" s="48"/>
      <c r="L113" s="50"/>
      <c r="M113" s="48"/>
      <c r="N113" s="51"/>
      <c r="O113" s="48"/>
      <c r="P113" s="44"/>
    </row>
    <row r="114" spans="2:16" s="41" customFormat="1" ht="14.1" customHeight="1">
      <c r="B114" s="47"/>
      <c r="C114" s="48"/>
      <c r="D114" s="49"/>
      <c r="E114" s="48"/>
      <c r="F114" s="52"/>
      <c r="G114" s="48"/>
      <c r="H114" s="53"/>
      <c r="I114" s="48"/>
      <c r="J114" s="53"/>
      <c r="K114" s="48"/>
      <c r="L114" s="50"/>
      <c r="M114" s="48"/>
      <c r="N114" s="51"/>
      <c r="O114" s="48"/>
      <c r="P114" s="44"/>
    </row>
    <row r="115" spans="2:16" s="41" customFormat="1" ht="14.1" customHeight="1">
      <c r="B115" s="47"/>
      <c r="C115" s="48"/>
      <c r="D115" s="49"/>
      <c r="E115" s="48"/>
      <c r="F115" s="52"/>
      <c r="G115" s="48"/>
      <c r="H115" s="53"/>
      <c r="I115" s="48"/>
      <c r="J115" s="53"/>
      <c r="K115" s="48"/>
      <c r="L115" s="50"/>
      <c r="M115" s="48"/>
      <c r="N115" s="51"/>
      <c r="O115" s="48"/>
      <c r="P115" s="44"/>
    </row>
    <row r="116" spans="2:16" s="41" customFormat="1" ht="14.1" customHeight="1">
      <c r="B116" s="47"/>
      <c r="C116" s="48"/>
      <c r="D116" s="49"/>
      <c r="E116" s="48"/>
      <c r="F116" s="52"/>
      <c r="G116" s="48"/>
      <c r="H116" s="53"/>
      <c r="I116" s="48"/>
      <c r="J116" s="53"/>
      <c r="K116" s="48"/>
      <c r="L116" s="50"/>
      <c r="M116" s="48"/>
      <c r="N116" s="51"/>
      <c r="O116" s="48"/>
      <c r="P116" s="44"/>
    </row>
    <row r="117" spans="2:16" s="41" customFormat="1" ht="14.1" customHeight="1">
      <c r="B117" s="47"/>
      <c r="C117" s="48"/>
      <c r="D117" s="49"/>
      <c r="E117" s="48"/>
      <c r="F117" s="52"/>
      <c r="G117" s="48"/>
      <c r="H117" s="53"/>
      <c r="I117" s="48"/>
      <c r="J117" s="53"/>
      <c r="K117" s="48"/>
      <c r="L117" s="50"/>
      <c r="M117" s="48"/>
      <c r="N117" s="51"/>
      <c r="O117" s="48"/>
      <c r="P117" s="44"/>
    </row>
    <row r="118" spans="2:16" s="41" customFormat="1" ht="14.1" customHeight="1">
      <c r="B118" s="47"/>
      <c r="C118" s="48"/>
      <c r="D118" s="49"/>
      <c r="E118" s="48"/>
      <c r="F118" s="52"/>
      <c r="G118" s="48"/>
      <c r="H118" s="53"/>
      <c r="I118" s="48"/>
      <c r="J118" s="53"/>
      <c r="K118" s="48"/>
      <c r="L118" s="50"/>
      <c r="M118" s="48"/>
      <c r="N118" s="51"/>
      <c r="O118" s="48"/>
      <c r="P118" s="44"/>
    </row>
    <row r="119" spans="2:16" s="41" customFormat="1" ht="14.1" customHeight="1">
      <c r="B119" s="47"/>
      <c r="C119" s="48"/>
      <c r="D119" s="49"/>
      <c r="E119" s="48"/>
      <c r="F119" s="52"/>
      <c r="G119" s="48"/>
      <c r="H119" s="53"/>
      <c r="I119" s="48"/>
      <c r="J119" s="53"/>
      <c r="K119" s="48"/>
      <c r="L119" s="50"/>
      <c r="M119" s="48"/>
      <c r="N119" s="51"/>
      <c r="O119" s="48"/>
      <c r="P119" s="44"/>
    </row>
    <row r="120" spans="2:16" s="41" customFormat="1" ht="14.1" customHeight="1">
      <c r="B120" s="47"/>
      <c r="C120" s="48"/>
      <c r="D120" s="49"/>
      <c r="E120" s="48"/>
      <c r="F120" s="52"/>
      <c r="G120" s="48"/>
      <c r="H120" s="53"/>
      <c r="I120" s="48"/>
      <c r="J120" s="53"/>
      <c r="K120" s="48"/>
      <c r="L120" s="50"/>
      <c r="M120" s="48"/>
      <c r="N120" s="51"/>
      <c r="O120" s="48"/>
      <c r="P120" s="44"/>
    </row>
    <row r="121" spans="2:16" s="41" customFormat="1" ht="14.1" customHeight="1">
      <c r="B121" s="47"/>
      <c r="C121" s="48"/>
      <c r="D121" s="49"/>
      <c r="E121" s="48"/>
      <c r="F121" s="52"/>
      <c r="G121" s="48"/>
      <c r="H121" s="53"/>
      <c r="I121" s="48"/>
      <c r="J121" s="53"/>
      <c r="K121" s="48"/>
      <c r="L121" s="50"/>
      <c r="M121" s="48"/>
      <c r="N121" s="51"/>
      <c r="O121" s="48"/>
      <c r="P121" s="44"/>
    </row>
    <row r="122" spans="2:16" s="41" customFormat="1" ht="14.1" customHeight="1">
      <c r="B122" s="47"/>
      <c r="C122" s="48"/>
      <c r="D122" s="49"/>
      <c r="E122" s="48"/>
      <c r="F122" s="52"/>
      <c r="G122" s="48"/>
      <c r="H122" s="53"/>
      <c r="I122" s="48"/>
      <c r="J122" s="53"/>
      <c r="K122" s="48"/>
      <c r="L122" s="50"/>
      <c r="M122" s="48"/>
      <c r="N122" s="51"/>
      <c r="O122" s="48"/>
      <c r="P122" s="44"/>
    </row>
    <row r="123" spans="2:16" s="41" customFormat="1" ht="14.1" customHeight="1">
      <c r="B123" s="47"/>
      <c r="C123" s="48"/>
      <c r="D123" s="49"/>
      <c r="E123" s="48"/>
      <c r="F123" s="52"/>
      <c r="G123" s="48"/>
      <c r="H123" s="53"/>
      <c r="I123" s="48"/>
      <c r="J123" s="53"/>
      <c r="K123" s="48"/>
      <c r="L123" s="50"/>
      <c r="M123" s="48"/>
      <c r="N123" s="51"/>
      <c r="O123" s="48"/>
      <c r="P123" s="44"/>
    </row>
    <row r="124" spans="2:16" s="41" customFormat="1" ht="14.1" customHeight="1">
      <c r="B124" s="47"/>
      <c r="C124" s="48"/>
      <c r="D124" s="49"/>
      <c r="E124" s="48"/>
      <c r="F124" s="52"/>
      <c r="G124" s="48"/>
      <c r="H124" s="53"/>
      <c r="I124" s="48"/>
      <c r="J124" s="53"/>
      <c r="K124" s="48"/>
      <c r="L124" s="50"/>
      <c r="M124" s="48"/>
      <c r="N124" s="51"/>
      <c r="O124" s="48"/>
      <c r="P124" s="44"/>
    </row>
    <row r="125" spans="2:16" s="41" customFormat="1" ht="14.1" customHeight="1">
      <c r="B125" s="47"/>
      <c r="C125" s="48"/>
      <c r="D125" s="49"/>
      <c r="E125" s="48"/>
      <c r="F125" s="52"/>
      <c r="G125" s="48"/>
      <c r="H125" s="53"/>
      <c r="I125" s="48"/>
      <c r="J125" s="53"/>
      <c r="K125" s="48"/>
      <c r="L125" s="50"/>
      <c r="M125" s="48"/>
      <c r="N125" s="51"/>
      <c r="O125" s="48"/>
      <c r="P125" s="44"/>
    </row>
    <row r="126" spans="2:16" s="41" customFormat="1" ht="14.1" customHeight="1">
      <c r="B126" s="47"/>
      <c r="C126" s="48"/>
      <c r="D126" s="49"/>
      <c r="E126" s="48"/>
      <c r="F126" s="52"/>
      <c r="G126" s="48"/>
      <c r="H126" s="53"/>
      <c r="I126" s="48"/>
      <c r="J126" s="53"/>
      <c r="K126" s="48"/>
      <c r="L126" s="50"/>
      <c r="M126" s="48"/>
      <c r="N126" s="51"/>
      <c r="O126" s="48"/>
      <c r="P126" s="44"/>
    </row>
    <row r="127" spans="2:16" s="41" customFormat="1" ht="14.1" customHeight="1">
      <c r="B127" s="47"/>
      <c r="C127" s="48"/>
      <c r="D127" s="49"/>
      <c r="E127" s="48"/>
      <c r="F127" s="52"/>
      <c r="G127" s="48"/>
      <c r="H127" s="53"/>
      <c r="I127" s="48"/>
      <c r="J127" s="53"/>
      <c r="K127" s="48"/>
      <c r="L127" s="50"/>
      <c r="M127" s="48"/>
      <c r="N127" s="51"/>
      <c r="O127" s="48"/>
      <c r="P127" s="44"/>
    </row>
    <row r="128" spans="2:16" s="41" customFormat="1" ht="14.1" customHeight="1">
      <c r="B128" s="47"/>
      <c r="C128" s="48"/>
      <c r="D128" s="49"/>
      <c r="E128" s="48"/>
      <c r="F128" s="52"/>
      <c r="G128" s="48"/>
      <c r="H128" s="53"/>
      <c r="I128" s="48"/>
      <c r="J128" s="53"/>
      <c r="K128" s="48"/>
      <c r="L128" s="50"/>
      <c r="M128" s="48"/>
      <c r="N128" s="51"/>
      <c r="O128" s="48"/>
      <c r="P128" s="44"/>
    </row>
    <row r="129" spans="2:16" s="41" customFormat="1" ht="14.1" customHeight="1">
      <c r="B129" s="47"/>
      <c r="C129" s="48"/>
      <c r="D129" s="49"/>
      <c r="E129" s="48"/>
      <c r="F129" s="52"/>
      <c r="G129" s="48"/>
      <c r="H129" s="53"/>
      <c r="I129" s="48"/>
      <c r="J129" s="53"/>
      <c r="K129" s="48"/>
      <c r="L129" s="50"/>
      <c r="M129" s="48"/>
      <c r="N129" s="51"/>
      <c r="O129" s="48"/>
      <c r="P129" s="44"/>
    </row>
    <row r="130" spans="2:16" s="41" customFormat="1" ht="14.1" customHeight="1">
      <c r="B130" s="47"/>
      <c r="C130" s="48"/>
      <c r="D130" s="49"/>
      <c r="E130" s="48"/>
      <c r="F130" s="52"/>
      <c r="G130" s="48"/>
      <c r="H130" s="53"/>
      <c r="I130" s="48"/>
      <c r="J130" s="53"/>
      <c r="K130" s="48"/>
      <c r="L130" s="50"/>
      <c r="M130" s="48"/>
      <c r="N130" s="51"/>
      <c r="O130" s="48"/>
      <c r="P130" s="44"/>
    </row>
    <row r="131" spans="2:16" s="41" customFormat="1" ht="14.1" customHeight="1">
      <c r="B131" s="47"/>
      <c r="C131" s="48"/>
      <c r="D131" s="49"/>
      <c r="E131" s="48"/>
      <c r="F131" s="52"/>
      <c r="G131" s="48"/>
      <c r="H131" s="53"/>
      <c r="I131" s="48"/>
      <c r="J131" s="53"/>
      <c r="K131" s="48"/>
      <c r="L131" s="50"/>
      <c r="M131" s="48"/>
      <c r="N131" s="51"/>
      <c r="O131" s="48"/>
      <c r="P131" s="44"/>
    </row>
    <row r="132" spans="2:16" s="41" customFormat="1" ht="14.1" customHeight="1">
      <c r="B132" s="47"/>
      <c r="C132" s="48"/>
      <c r="D132" s="49"/>
      <c r="E132" s="48"/>
      <c r="F132" s="52"/>
      <c r="G132" s="48"/>
      <c r="H132" s="53"/>
      <c r="I132" s="48"/>
      <c r="J132" s="53"/>
      <c r="K132" s="48"/>
      <c r="L132" s="50"/>
      <c r="M132" s="48"/>
      <c r="N132" s="51"/>
      <c r="O132" s="48"/>
      <c r="P132" s="44"/>
    </row>
    <row r="133" spans="2:16" s="41" customFormat="1" ht="14.1" customHeight="1">
      <c r="B133" s="47"/>
      <c r="C133" s="48"/>
      <c r="D133" s="49"/>
      <c r="E133" s="48"/>
      <c r="F133" s="52"/>
      <c r="G133" s="48"/>
      <c r="H133" s="53"/>
      <c r="I133" s="48"/>
      <c r="J133" s="53"/>
      <c r="K133" s="48"/>
      <c r="L133" s="50"/>
      <c r="M133" s="48"/>
      <c r="N133" s="51"/>
      <c r="O133" s="48"/>
      <c r="P133" s="44"/>
    </row>
    <row r="134" spans="2:16" s="41" customFormat="1" ht="14.1" customHeight="1">
      <c r="B134" s="47"/>
      <c r="C134" s="48"/>
      <c r="D134" s="49"/>
      <c r="E134" s="48"/>
      <c r="F134" s="52"/>
      <c r="G134" s="48"/>
      <c r="H134" s="53"/>
      <c r="I134" s="48"/>
      <c r="J134" s="53"/>
      <c r="K134" s="48"/>
      <c r="L134" s="50"/>
      <c r="M134" s="48"/>
      <c r="N134" s="51"/>
      <c r="O134" s="48"/>
      <c r="P134" s="44"/>
    </row>
    <row r="135" spans="2:16" s="41" customFormat="1" ht="14.1" customHeight="1">
      <c r="B135" s="47"/>
      <c r="C135" s="48"/>
      <c r="D135" s="49"/>
      <c r="E135" s="48"/>
      <c r="F135" s="52"/>
      <c r="G135" s="48"/>
      <c r="H135" s="53"/>
      <c r="I135" s="48"/>
      <c r="J135" s="53"/>
      <c r="K135" s="48"/>
      <c r="L135" s="50"/>
      <c r="M135" s="48"/>
      <c r="N135" s="51"/>
      <c r="O135" s="48"/>
      <c r="P135" s="44"/>
    </row>
    <row r="136" spans="2:16" s="41" customFormat="1" ht="14.1" customHeight="1">
      <c r="B136" s="47"/>
      <c r="C136" s="48"/>
      <c r="D136" s="49"/>
      <c r="E136" s="48"/>
      <c r="F136" s="52"/>
      <c r="G136" s="48"/>
      <c r="H136" s="53"/>
      <c r="I136" s="48"/>
      <c r="J136" s="53"/>
      <c r="K136" s="48"/>
      <c r="L136" s="50"/>
      <c r="M136" s="48"/>
      <c r="N136" s="51"/>
      <c r="O136" s="48"/>
      <c r="P136" s="44"/>
    </row>
    <row r="137" spans="2:16" s="41" customFormat="1" ht="14.1" customHeight="1">
      <c r="B137" s="47"/>
      <c r="C137" s="48"/>
      <c r="D137" s="49"/>
      <c r="E137" s="48"/>
      <c r="F137" s="52"/>
      <c r="G137" s="48"/>
      <c r="H137" s="53"/>
      <c r="I137" s="48"/>
      <c r="J137" s="53"/>
      <c r="K137" s="48"/>
      <c r="L137" s="50"/>
      <c r="M137" s="48"/>
      <c r="N137" s="51"/>
      <c r="O137" s="48"/>
      <c r="P137" s="44"/>
    </row>
    <row r="138" spans="2:16" s="41" customFormat="1" ht="14.1" customHeight="1">
      <c r="B138" s="47"/>
      <c r="C138" s="48"/>
      <c r="D138" s="49"/>
      <c r="E138" s="48"/>
      <c r="F138" s="52"/>
      <c r="G138" s="48"/>
      <c r="H138" s="53"/>
      <c r="I138" s="48"/>
      <c r="J138" s="53"/>
      <c r="K138" s="48"/>
      <c r="L138" s="50"/>
      <c r="M138" s="48"/>
      <c r="N138" s="51"/>
      <c r="O138" s="48"/>
      <c r="P138" s="44"/>
    </row>
    <row r="139" spans="2:16" s="41" customFormat="1" ht="14.1" customHeight="1">
      <c r="B139" s="47"/>
      <c r="C139" s="48"/>
      <c r="D139" s="49"/>
      <c r="E139" s="48"/>
      <c r="F139" s="52"/>
      <c r="G139" s="48"/>
      <c r="H139" s="53"/>
      <c r="I139" s="48"/>
      <c r="J139" s="53"/>
      <c r="K139" s="48"/>
      <c r="L139" s="50"/>
      <c r="M139" s="48"/>
      <c r="N139" s="51"/>
      <c r="O139" s="48"/>
      <c r="P139" s="44"/>
    </row>
    <row r="140" spans="2:16" s="41" customFormat="1" ht="14.1" customHeight="1">
      <c r="B140" s="47"/>
      <c r="C140" s="48"/>
      <c r="D140" s="49"/>
      <c r="E140" s="48"/>
      <c r="F140" s="52"/>
      <c r="G140" s="48"/>
      <c r="H140" s="53"/>
      <c r="I140" s="48"/>
      <c r="J140" s="53"/>
      <c r="K140" s="48"/>
      <c r="L140" s="50"/>
      <c r="M140" s="48"/>
      <c r="N140" s="51"/>
      <c r="O140" s="48"/>
      <c r="P140" s="44"/>
    </row>
    <row r="141" spans="2:16" s="41" customFormat="1" ht="14.1" customHeight="1">
      <c r="B141" s="47"/>
      <c r="C141" s="48"/>
      <c r="D141" s="49"/>
      <c r="E141" s="48"/>
      <c r="F141" s="52"/>
      <c r="G141" s="48"/>
      <c r="H141" s="53"/>
      <c r="I141" s="48"/>
      <c r="J141" s="53"/>
      <c r="K141" s="48"/>
      <c r="L141" s="50"/>
      <c r="M141" s="48"/>
      <c r="N141" s="51"/>
      <c r="O141" s="48"/>
      <c r="P141" s="44"/>
    </row>
    <row r="142" spans="2:16" s="41" customFormat="1" ht="14.1" customHeight="1">
      <c r="B142" s="47"/>
      <c r="C142" s="48"/>
      <c r="D142" s="49"/>
      <c r="E142" s="48"/>
      <c r="F142" s="52"/>
      <c r="G142" s="48"/>
      <c r="H142" s="53"/>
      <c r="I142" s="48"/>
      <c r="J142" s="53"/>
      <c r="K142" s="48"/>
      <c r="L142" s="50"/>
      <c r="M142" s="48"/>
      <c r="N142" s="51"/>
      <c r="O142" s="48"/>
      <c r="P142" s="44"/>
    </row>
    <row r="143" spans="2:16" s="41" customFormat="1" ht="14.1" customHeight="1">
      <c r="B143" s="47"/>
      <c r="C143" s="48"/>
      <c r="D143" s="49"/>
      <c r="E143" s="48"/>
      <c r="F143" s="52"/>
      <c r="G143" s="48"/>
      <c r="H143" s="53"/>
      <c r="I143" s="48"/>
      <c r="J143" s="53"/>
      <c r="K143" s="48"/>
      <c r="L143" s="50"/>
      <c r="M143" s="48"/>
      <c r="N143" s="51"/>
      <c r="O143" s="48"/>
      <c r="P143" s="44"/>
    </row>
    <row r="144" spans="2:16" s="41" customFormat="1" ht="14.1" customHeight="1">
      <c r="B144" s="47"/>
      <c r="C144" s="48"/>
      <c r="D144" s="49"/>
      <c r="E144" s="48"/>
      <c r="F144" s="52"/>
      <c r="G144" s="48"/>
      <c r="H144" s="53"/>
      <c r="I144" s="48"/>
      <c r="J144" s="53"/>
      <c r="K144" s="48"/>
      <c r="L144" s="50"/>
      <c r="M144" s="48"/>
      <c r="N144" s="51"/>
      <c r="O144" s="48"/>
      <c r="P144" s="44"/>
    </row>
    <row r="145" spans="2:16" s="41" customFormat="1" ht="14.1" customHeight="1">
      <c r="B145" s="47"/>
      <c r="C145" s="48"/>
      <c r="D145" s="49"/>
      <c r="E145" s="48"/>
      <c r="F145" s="52"/>
      <c r="G145" s="48"/>
      <c r="H145" s="53"/>
      <c r="I145" s="48"/>
      <c r="J145" s="53"/>
      <c r="K145" s="48"/>
      <c r="L145" s="50"/>
      <c r="M145" s="48"/>
      <c r="N145" s="51"/>
      <c r="O145" s="48"/>
      <c r="P145" s="44"/>
    </row>
    <row r="146" spans="2:16" s="41" customFormat="1" ht="14.1" customHeight="1">
      <c r="B146" s="47"/>
      <c r="C146" s="48"/>
      <c r="D146" s="49"/>
      <c r="E146" s="48"/>
      <c r="F146" s="52"/>
      <c r="G146" s="48"/>
      <c r="H146" s="53"/>
      <c r="I146" s="48"/>
      <c r="J146" s="53"/>
      <c r="K146" s="48"/>
      <c r="L146" s="50"/>
      <c r="M146" s="48"/>
      <c r="N146" s="51"/>
      <c r="O146" s="48"/>
      <c r="P146" s="44"/>
    </row>
    <row r="147" spans="2:16" s="41" customFormat="1" ht="14.1" customHeight="1">
      <c r="B147" s="47"/>
      <c r="C147" s="48"/>
      <c r="D147" s="49"/>
      <c r="E147" s="48"/>
      <c r="F147" s="52"/>
      <c r="G147" s="48"/>
      <c r="H147" s="53"/>
      <c r="I147" s="48"/>
      <c r="J147" s="53"/>
      <c r="K147" s="48"/>
      <c r="L147" s="50"/>
      <c r="M147" s="48"/>
      <c r="N147" s="51"/>
      <c r="O147" s="48"/>
      <c r="P147" s="44"/>
    </row>
    <row r="148" spans="2:16" s="41" customFormat="1" ht="14.1" customHeight="1">
      <c r="B148" s="47"/>
      <c r="C148" s="48"/>
      <c r="D148" s="49"/>
      <c r="E148" s="48"/>
      <c r="F148" s="52"/>
      <c r="G148" s="48"/>
      <c r="H148" s="53"/>
      <c r="I148" s="48"/>
      <c r="J148" s="53"/>
      <c r="K148" s="48"/>
      <c r="L148" s="50"/>
      <c r="M148" s="48"/>
      <c r="N148" s="51"/>
      <c r="O148" s="48"/>
      <c r="P148" s="44"/>
    </row>
    <row r="149" spans="2:16" s="41" customFormat="1" ht="14.1" customHeight="1">
      <c r="B149" s="47"/>
      <c r="C149" s="48"/>
      <c r="D149" s="49"/>
      <c r="E149" s="48"/>
      <c r="F149" s="52"/>
      <c r="G149" s="48"/>
      <c r="H149" s="53"/>
      <c r="I149" s="48"/>
      <c r="J149" s="53"/>
      <c r="K149" s="48"/>
      <c r="L149" s="50"/>
      <c r="M149" s="48"/>
      <c r="N149" s="51"/>
      <c r="O149" s="48"/>
      <c r="P149" s="44"/>
    </row>
    <row r="150" spans="2:16" s="41" customFormat="1" ht="14.1" customHeight="1">
      <c r="B150" s="47"/>
      <c r="C150" s="48"/>
      <c r="D150" s="49"/>
      <c r="E150" s="48"/>
      <c r="F150" s="52"/>
      <c r="G150" s="48"/>
      <c r="H150" s="53"/>
      <c r="I150" s="48"/>
      <c r="J150" s="53"/>
      <c r="K150" s="48"/>
      <c r="L150" s="50"/>
      <c r="M150" s="48"/>
      <c r="N150" s="51"/>
      <c r="O150" s="48"/>
      <c r="P150" s="44"/>
    </row>
    <row r="151" spans="2:16" s="41" customFormat="1" ht="14.1" customHeight="1">
      <c r="B151" s="47"/>
      <c r="C151" s="48"/>
      <c r="D151" s="49"/>
      <c r="E151" s="48"/>
      <c r="F151" s="52"/>
      <c r="G151" s="48"/>
      <c r="H151" s="53"/>
      <c r="I151" s="48"/>
      <c r="J151" s="53"/>
      <c r="K151" s="48"/>
      <c r="L151" s="50"/>
      <c r="M151" s="48"/>
      <c r="N151" s="51"/>
      <c r="O151" s="48"/>
      <c r="P151" s="44"/>
    </row>
    <row r="152" spans="2:16" s="41" customFormat="1" ht="14.1" customHeight="1">
      <c r="B152" s="47"/>
      <c r="C152" s="48"/>
      <c r="D152" s="49"/>
      <c r="E152" s="48"/>
      <c r="F152" s="52"/>
      <c r="G152" s="48"/>
      <c r="H152" s="53"/>
      <c r="I152" s="48"/>
      <c r="J152" s="53"/>
      <c r="K152" s="48"/>
      <c r="L152" s="50"/>
      <c r="M152" s="48"/>
      <c r="N152" s="51"/>
      <c r="O152" s="48"/>
      <c r="P152" s="44"/>
    </row>
    <row r="153" spans="2:16" s="41" customFormat="1" ht="14.1" customHeight="1">
      <c r="B153" s="47"/>
      <c r="C153" s="48"/>
      <c r="D153" s="49"/>
      <c r="E153" s="48"/>
      <c r="F153" s="52"/>
      <c r="G153" s="48"/>
      <c r="H153" s="53"/>
      <c r="I153" s="48"/>
      <c r="J153" s="53"/>
      <c r="K153" s="48"/>
      <c r="L153" s="50"/>
      <c r="M153" s="48"/>
      <c r="N153" s="51"/>
      <c r="O153" s="48"/>
      <c r="P153" s="44"/>
    </row>
    <row r="154" spans="2:16" s="41" customFormat="1" ht="14.1" customHeight="1">
      <c r="B154" s="47"/>
      <c r="C154" s="48"/>
      <c r="D154" s="49"/>
      <c r="E154" s="48"/>
      <c r="F154" s="52"/>
      <c r="G154" s="48"/>
      <c r="H154" s="53"/>
      <c r="I154" s="48"/>
      <c r="J154" s="53"/>
      <c r="K154" s="48"/>
      <c r="L154" s="50"/>
      <c r="M154" s="48"/>
      <c r="N154" s="51"/>
      <c r="O154" s="48"/>
      <c r="P154" s="44"/>
    </row>
    <row r="155" spans="2:16" s="41" customFormat="1" ht="14.1" customHeight="1">
      <c r="B155" s="47"/>
      <c r="C155" s="48"/>
      <c r="D155" s="49"/>
      <c r="E155" s="48"/>
      <c r="F155" s="52"/>
      <c r="G155" s="48"/>
      <c r="H155" s="53"/>
      <c r="I155" s="48"/>
      <c r="J155" s="53"/>
      <c r="K155" s="48"/>
      <c r="L155" s="50"/>
      <c r="M155" s="48"/>
      <c r="N155" s="51"/>
      <c r="O155" s="48"/>
      <c r="P155" s="44"/>
    </row>
    <row r="156" spans="2:16" s="41" customFormat="1" ht="14.1" customHeight="1">
      <c r="B156" s="47"/>
      <c r="C156" s="48"/>
      <c r="D156" s="49"/>
      <c r="E156" s="48"/>
      <c r="F156" s="52"/>
      <c r="G156" s="48"/>
      <c r="H156" s="53"/>
      <c r="I156" s="48"/>
      <c r="J156" s="53"/>
      <c r="K156" s="48"/>
      <c r="L156" s="50"/>
      <c r="M156" s="48"/>
      <c r="N156" s="51"/>
      <c r="O156" s="48"/>
      <c r="P156" s="44"/>
    </row>
    <row r="157" spans="2:16" s="41" customFormat="1" ht="14.1" customHeight="1">
      <c r="B157" s="47"/>
      <c r="C157" s="48"/>
      <c r="D157" s="49"/>
      <c r="E157" s="48"/>
      <c r="F157" s="52"/>
      <c r="G157" s="48"/>
      <c r="H157" s="53"/>
      <c r="I157" s="48"/>
      <c r="J157" s="53"/>
      <c r="K157" s="48"/>
      <c r="L157" s="50"/>
      <c r="M157" s="48"/>
      <c r="N157" s="51"/>
      <c r="O157" s="48"/>
      <c r="P157" s="44"/>
    </row>
    <row r="158" spans="2:16" s="41" customFormat="1" ht="14.1" customHeight="1">
      <c r="B158" s="47"/>
      <c r="C158" s="48"/>
      <c r="D158" s="49"/>
      <c r="E158" s="48"/>
      <c r="F158" s="52"/>
      <c r="G158" s="48"/>
      <c r="H158" s="53"/>
      <c r="I158" s="48"/>
      <c r="J158" s="53"/>
      <c r="K158" s="48"/>
      <c r="L158" s="50"/>
      <c r="M158" s="48"/>
      <c r="N158" s="51"/>
      <c r="O158" s="48"/>
      <c r="P158" s="44"/>
    </row>
    <row r="159" spans="2:16" s="41" customFormat="1" ht="14.1" customHeight="1">
      <c r="B159" s="47"/>
      <c r="C159" s="48"/>
      <c r="D159" s="49"/>
      <c r="E159" s="48"/>
      <c r="F159" s="52"/>
      <c r="G159" s="48"/>
      <c r="H159" s="53"/>
      <c r="I159" s="48"/>
      <c r="J159" s="53"/>
      <c r="K159" s="48"/>
      <c r="L159" s="50"/>
      <c r="M159" s="48"/>
      <c r="N159" s="51"/>
      <c r="O159" s="48"/>
      <c r="P159" s="44"/>
    </row>
    <row r="160" spans="2:16" s="41" customFormat="1" ht="14.1" customHeight="1">
      <c r="B160" s="47"/>
      <c r="C160" s="48"/>
      <c r="D160" s="49"/>
      <c r="E160" s="48"/>
      <c r="F160" s="52"/>
      <c r="G160" s="48"/>
      <c r="H160" s="53"/>
      <c r="I160" s="48"/>
      <c r="J160" s="53"/>
      <c r="K160" s="48"/>
      <c r="L160" s="50"/>
      <c r="M160" s="48"/>
      <c r="N160" s="51"/>
      <c r="O160" s="48"/>
      <c r="P160" s="44"/>
    </row>
    <row r="161" spans="2:16" s="41" customFormat="1" ht="14.1" customHeight="1">
      <c r="B161" s="47"/>
      <c r="C161" s="48"/>
      <c r="D161" s="49"/>
      <c r="E161" s="48"/>
      <c r="F161" s="52"/>
      <c r="G161" s="48"/>
      <c r="H161" s="53"/>
      <c r="I161" s="48"/>
      <c r="J161" s="53"/>
      <c r="K161" s="48"/>
      <c r="L161" s="50"/>
      <c r="M161" s="48"/>
      <c r="N161" s="51"/>
      <c r="O161" s="48"/>
      <c r="P161" s="44"/>
    </row>
    <row r="162" spans="2:16" s="41" customFormat="1" ht="14.1" customHeight="1">
      <c r="B162" s="47"/>
      <c r="C162" s="48"/>
      <c r="D162" s="49"/>
      <c r="E162" s="48"/>
      <c r="F162" s="52"/>
      <c r="G162" s="48"/>
      <c r="H162" s="53"/>
      <c r="I162" s="48"/>
      <c r="J162" s="53"/>
      <c r="K162" s="48"/>
      <c r="L162" s="50"/>
      <c r="M162" s="48"/>
      <c r="N162" s="51"/>
      <c r="O162" s="48"/>
      <c r="P162" s="44"/>
    </row>
    <row r="163" spans="2:16" s="41" customFormat="1" ht="14.1" customHeight="1">
      <c r="B163" s="47"/>
      <c r="C163" s="48"/>
      <c r="D163" s="49"/>
      <c r="E163" s="48"/>
      <c r="F163" s="52"/>
      <c r="G163" s="48"/>
      <c r="H163" s="53"/>
      <c r="I163" s="48"/>
      <c r="J163" s="53"/>
      <c r="K163" s="48"/>
      <c r="L163" s="50"/>
      <c r="M163" s="48"/>
      <c r="N163" s="51"/>
      <c r="O163" s="48"/>
      <c r="P163" s="44"/>
    </row>
    <row r="164" spans="2:16" s="41" customFormat="1" ht="14.1" customHeight="1">
      <c r="B164" s="47"/>
      <c r="C164" s="48"/>
      <c r="D164" s="49"/>
      <c r="E164" s="48"/>
      <c r="F164" s="52"/>
      <c r="G164" s="48"/>
      <c r="H164" s="53"/>
      <c r="I164" s="48"/>
      <c r="J164" s="53"/>
      <c r="K164" s="48"/>
      <c r="L164" s="50"/>
      <c r="M164" s="48"/>
      <c r="N164" s="51"/>
      <c r="O164" s="48"/>
      <c r="P164" s="44"/>
    </row>
    <row r="165" spans="2:16" s="41" customFormat="1" ht="14.1" customHeight="1">
      <c r="B165" s="47"/>
      <c r="C165" s="48"/>
      <c r="D165" s="49"/>
      <c r="E165" s="48"/>
      <c r="F165" s="52"/>
      <c r="G165" s="48"/>
      <c r="H165" s="53"/>
      <c r="I165" s="48"/>
      <c r="J165" s="53"/>
      <c r="K165" s="48"/>
      <c r="L165" s="50"/>
      <c r="M165" s="48"/>
      <c r="N165" s="51"/>
      <c r="O165" s="48"/>
      <c r="P165" s="44"/>
    </row>
    <row r="166" spans="2:16" s="41" customFormat="1" ht="14.1" customHeight="1">
      <c r="B166" s="47"/>
      <c r="C166" s="48"/>
      <c r="D166" s="49"/>
      <c r="E166" s="48"/>
      <c r="F166" s="52"/>
      <c r="G166" s="48"/>
      <c r="H166" s="53"/>
      <c r="I166" s="48"/>
      <c r="J166" s="53"/>
      <c r="K166" s="48"/>
      <c r="L166" s="50"/>
      <c r="M166" s="48"/>
      <c r="N166" s="51"/>
      <c r="O166" s="48"/>
      <c r="P166" s="44"/>
    </row>
    <row r="167" spans="2:16" s="41" customFormat="1" ht="14.1" customHeight="1">
      <c r="B167" s="47"/>
      <c r="C167" s="48"/>
      <c r="D167" s="49"/>
      <c r="E167" s="48"/>
      <c r="F167" s="52"/>
      <c r="G167" s="48"/>
      <c r="H167" s="53"/>
      <c r="I167" s="48"/>
      <c r="J167" s="53"/>
      <c r="K167" s="48"/>
      <c r="L167" s="50"/>
      <c r="M167" s="48"/>
      <c r="N167" s="51"/>
      <c r="O167" s="48"/>
      <c r="P167" s="44"/>
    </row>
    <row r="168" spans="2:16" s="41" customFormat="1" ht="14.1" customHeight="1">
      <c r="B168" s="47"/>
      <c r="C168" s="48"/>
      <c r="D168" s="49"/>
      <c r="E168" s="48"/>
      <c r="F168" s="52"/>
      <c r="G168" s="48"/>
      <c r="H168" s="53"/>
      <c r="I168" s="48"/>
      <c r="J168" s="53"/>
      <c r="K168" s="48"/>
      <c r="L168" s="50"/>
      <c r="M168" s="48"/>
      <c r="N168" s="51"/>
      <c r="O168" s="48"/>
      <c r="P168" s="44"/>
    </row>
    <row r="169" spans="2:16" s="41" customFormat="1" ht="14.1" customHeight="1">
      <c r="B169" s="47"/>
      <c r="C169" s="48"/>
      <c r="D169" s="49"/>
      <c r="E169" s="48"/>
      <c r="F169" s="52"/>
      <c r="G169" s="48"/>
      <c r="H169" s="53"/>
      <c r="I169" s="48"/>
      <c r="J169" s="53"/>
      <c r="K169" s="48"/>
      <c r="L169" s="50"/>
      <c r="M169" s="48"/>
      <c r="N169" s="51"/>
      <c r="O169" s="48"/>
      <c r="P169" s="44"/>
    </row>
    <row r="170" spans="2:16" s="41" customFormat="1" ht="14.1" customHeight="1">
      <c r="B170" s="47"/>
      <c r="C170" s="48"/>
      <c r="D170" s="49"/>
      <c r="E170" s="48"/>
      <c r="F170" s="52"/>
      <c r="G170" s="48"/>
      <c r="H170" s="53"/>
      <c r="I170" s="48"/>
      <c r="J170" s="53"/>
      <c r="K170" s="48"/>
      <c r="L170" s="50"/>
      <c r="M170" s="48"/>
      <c r="N170" s="51"/>
      <c r="O170" s="48"/>
      <c r="P170" s="44"/>
    </row>
    <row r="171" spans="2:16" s="41" customFormat="1" ht="14.1" customHeight="1">
      <c r="B171" s="47"/>
      <c r="C171" s="48"/>
      <c r="D171" s="49"/>
      <c r="E171" s="48"/>
      <c r="F171" s="52"/>
      <c r="G171" s="48"/>
      <c r="H171" s="53"/>
      <c r="I171" s="48"/>
      <c r="J171" s="53"/>
      <c r="K171" s="48"/>
      <c r="L171" s="50"/>
      <c r="M171" s="48"/>
      <c r="N171" s="51"/>
      <c r="O171" s="48"/>
      <c r="P171" s="44"/>
    </row>
    <row r="172" spans="2:16" s="41" customFormat="1" ht="14.1" customHeight="1">
      <c r="B172" s="47"/>
      <c r="C172" s="48"/>
      <c r="D172" s="49"/>
      <c r="E172" s="48"/>
      <c r="F172" s="52"/>
      <c r="G172" s="48"/>
      <c r="H172" s="53"/>
      <c r="I172" s="48"/>
      <c r="J172" s="53"/>
      <c r="K172" s="48"/>
      <c r="L172" s="50"/>
      <c r="M172" s="48"/>
      <c r="N172" s="51"/>
      <c r="O172" s="48"/>
      <c r="P172" s="44"/>
    </row>
    <row r="173" spans="2:16" s="41" customFormat="1" ht="14.1" customHeight="1">
      <c r="B173" s="47"/>
      <c r="C173" s="48"/>
      <c r="D173" s="49"/>
      <c r="E173" s="48"/>
      <c r="F173" s="52"/>
      <c r="G173" s="48"/>
      <c r="H173" s="53"/>
      <c r="I173" s="48"/>
      <c r="J173" s="53"/>
      <c r="K173" s="48"/>
      <c r="L173" s="50"/>
      <c r="M173" s="48"/>
      <c r="N173" s="51"/>
      <c r="O173" s="48"/>
      <c r="P173" s="44"/>
    </row>
    <row r="174" spans="2:16" s="41" customFormat="1" ht="14.1" customHeight="1">
      <c r="B174" s="47"/>
      <c r="C174" s="48"/>
      <c r="D174" s="49"/>
      <c r="E174" s="48"/>
      <c r="F174" s="52"/>
      <c r="G174" s="48"/>
      <c r="H174" s="53"/>
      <c r="I174" s="48"/>
      <c r="J174" s="53"/>
      <c r="K174" s="48"/>
      <c r="L174" s="50"/>
      <c r="M174" s="48"/>
      <c r="N174" s="51"/>
      <c r="O174" s="48"/>
      <c r="P174" s="44"/>
    </row>
    <row r="175" spans="2:16" s="41" customFormat="1" ht="14.1" customHeight="1">
      <c r="B175" s="47"/>
      <c r="C175" s="48"/>
      <c r="D175" s="49"/>
      <c r="E175" s="48"/>
      <c r="F175" s="52"/>
      <c r="G175" s="48"/>
      <c r="H175" s="53"/>
      <c r="I175" s="48"/>
      <c r="J175" s="53"/>
      <c r="K175" s="48"/>
      <c r="L175" s="50"/>
      <c r="M175" s="48"/>
      <c r="N175" s="51"/>
      <c r="O175" s="48"/>
      <c r="P175" s="44"/>
    </row>
    <row r="176" spans="2:16" s="41" customFormat="1" ht="14.1" customHeight="1">
      <c r="B176" s="47"/>
      <c r="C176" s="48"/>
      <c r="D176" s="49"/>
      <c r="E176" s="48"/>
      <c r="F176" s="52"/>
      <c r="G176" s="48"/>
      <c r="H176" s="53"/>
      <c r="I176" s="48"/>
      <c r="J176" s="53"/>
      <c r="K176" s="48"/>
      <c r="L176" s="50"/>
      <c r="M176" s="48"/>
      <c r="N176" s="51"/>
      <c r="O176" s="48"/>
      <c r="P176" s="44"/>
    </row>
    <row r="177" spans="2:16" s="41" customFormat="1" ht="14.1" customHeight="1">
      <c r="B177" s="47"/>
      <c r="C177" s="48"/>
      <c r="D177" s="49"/>
      <c r="E177" s="48"/>
      <c r="F177" s="52"/>
      <c r="G177" s="48"/>
      <c r="H177" s="53"/>
      <c r="I177" s="48"/>
      <c r="J177" s="53"/>
      <c r="K177" s="48"/>
      <c r="L177" s="50"/>
      <c r="M177" s="48"/>
      <c r="N177" s="51"/>
      <c r="O177" s="48"/>
      <c r="P177" s="44"/>
    </row>
    <row r="178" spans="2:16" s="41" customFormat="1" ht="14.1" customHeight="1">
      <c r="B178" s="47"/>
      <c r="C178" s="48"/>
      <c r="D178" s="49"/>
      <c r="E178" s="48"/>
      <c r="F178" s="52"/>
      <c r="G178" s="48"/>
      <c r="H178" s="53"/>
      <c r="I178" s="48"/>
      <c r="J178" s="53"/>
      <c r="K178" s="48"/>
      <c r="L178" s="50"/>
      <c r="M178" s="48"/>
      <c r="N178" s="51"/>
      <c r="O178" s="48"/>
      <c r="P178" s="44"/>
    </row>
    <row r="179" spans="2:16" s="41" customFormat="1" ht="14.1" customHeight="1">
      <c r="B179" s="47"/>
      <c r="C179" s="48"/>
      <c r="D179" s="49"/>
      <c r="E179" s="48"/>
      <c r="F179" s="52"/>
      <c r="G179" s="48"/>
      <c r="H179" s="53"/>
      <c r="I179" s="48"/>
      <c r="J179" s="53"/>
      <c r="K179" s="48"/>
      <c r="L179" s="50"/>
      <c r="M179" s="48"/>
      <c r="N179" s="51"/>
      <c r="O179" s="48"/>
      <c r="P179" s="44"/>
    </row>
    <row r="180" spans="2:16" s="41" customFormat="1" ht="14.1" customHeight="1">
      <c r="B180" s="47"/>
      <c r="C180" s="48"/>
      <c r="D180" s="49"/>
      <c r="E180" s="48"/>
      <c r="F180" s="52"/>
      <c r="G180" s="48"/>
      <c r="H180" s="53"/>
      <c r="I180" s="48"/>
      <c r="J180" s="53"/>
      <c r="K180" s="48"/>
      <c r="L180" s="50"/>
      <c r="M180" s="48"/>
      <c r="N180" s="51"/>
      <c r="O180" s="48"/>
      <c r="P180" s="44"/>
    </row>
    <row r="181" spans="2:16" s="41" customFormat="1" ht="14.1" customHeight="1">
      <c r="B181" s="47"/>
      <c r="C181" s="48"/>
      <c r="D181" s="49"/>
      <c r="E181" s="48"/>
      <c r="F181" s="52"/>
      <c r="G181" s="48"/>
      <c r="H181" s="53"/>
      <c r="I181" s="48"/>
      <c r="J181" s="53"/>
      <c r="K181" s="48"/>
      <c r="L181" s="50"/>
      <c r="M181" s="48"/>
      <c r="N181" s="51"/>
      <c r="O181" s="48"/>
      <c r="P181" s="44"/>
    </row>
    <row r="182" spans="2:16" s="41" customFormat="1" ht="14.1" customHeight="1">
      <c r="B182" s="47"/>
      <c r="C182" s="48"/>
      <c r="D182" s="49"/>
      <c r="E182" s="48"/>
      <c r="F182" s="52"/>
      <c r="G182" s="48"/>
      <c r="H182" s="53"/>
      <c r="I182" s="48"/>
      <c r="J182" s="53"/>
      <c r="K182" s="48"/>
      <c r="L182" s="50"/>
      <c r="M182" s="48"/>
      <c r="N182" s="51"/>
      <c r="O182" s="48"/>
      <c r="P182" s="44"/>
    </row>
    <row r="183" spans="2:16" s="41" customFormat="1" ht="14.1" customHeight="1">
      <c r="B183" s="47"/>
      <c r="C183" s="48"/>
      <c r="D183" s="49"/>
      <c r="E183" s="48"/>
      <c r="F183" s="52"/>
      <c r="G183" s="48"/>
      <c r="H183" s="53"/>
      <c r="I183" s="48"/>
      <c r="J183" s="53"/>
      <c r="K183" s="48"/>
      <c r="L183" s="50"/>
      <c r="M183" s="48"/>
      <c r="N183" s="51"/>
      <c r="O183" s="48"/>
      <c r="P183" s="44"/>
    </row>
    <row r="184" spans="2:16" s="41" customFormat="1" ht="14.1" customHeight="1">
      <c r="B184" s="47"/>
      <c r="C184" s="48"/>
      <c r="D184" s="49"/>
      <c r="E184" s="48"/>
      <c r="F184" s="52"/>
      <c r="G184" s="48"/>
      <c r="H184" s="53"/>
      <c r="I184" s="48"/>
      <c r="J184" s="53"/>
      <c r="K184" s="48"/>
      <c r="L184" s="50"/>
      <c r="M184" s="48"/>
      <c r="N184" s="51"/>
      <c r="O184" s="48"/>
      <c r="P184" s="44"/>
    </row>
    <row r="185" spans="2:16" s="41" customFormat="1" ht="14.1" customHeight="1">
      <c r="B185" s="47"/>
      <c r="C185" s="48"/>
      <c r="D185" s="49"/>
      <c r="E185" s="48"/>
      <c r="F185" s="52"/>
      <c r="G185" s="48"/>
      <c r="H185" s="53"/>
      <c r="I185" s="48"/>
      <c r="J185" s="53"/>
      <c r="K185" s="48"/>
      <c r="L185" s="50"/>
      <c r="M185" s="48"/>
      <c r="N185" s="51"/>
      <c r="O185" s="48"/>
      <c r="P185" s="44"/>
    </row>
    <row r="186" spans="2:16" s="41" customFormat="1" ht="14.1" customHeight="1">
      <c r="B186" s="47"/>
      <c r="C186" s="48"/>
      <c r="D186" s="49"/>
      <c r="E186" s="48"/>
      <c r="F186" s="52"/>
      <c r="G186" s="48"/>
      <c r="H186" s="53"/>
      <c r="I186" s="48"/>
      <c r="J186" s="53"/>
      <c r="K186" s="48"/>
      <c r="L186" s="50"/>
      <c r="M186" s="48"/>
      <c r="N186" s="51"/>
      <c r="O186" s="48"/>
      <c r="P186" s="44"/>
    </row>
    <row r="187" spans="2:16" s="41" customFormat="1" ht="14.1" customHeight="1">
      <c r="B187" s="47"/>
      <c r="C187" s="48"/>
      <c r="D187" s="49"/>
      <c r="E187" s="48"/>
      <c r="F187" s="52"/>
      <c r="G187" s="48"/>
      <c r="H187" s="53"/>
      <c r="I187" s="48"/>
      <c r="J187" s="53"/>
      <c r="K187" s="48"/>
      <c r="L187" s="50"/>
      <c r="M187" s="48"/>
      <c r="N187" s="51"/>
      <c r="O187" s="48"/>
      <c r="P187" s="44"/>
    </row>
    <row r="188" spans="2:16" s="41" customFormat="1" ht="14.1" customHeight="1">
      <c r="B188" s="47"/>
      <c r="C188" s="48"/>
      <c r="D188" s="49"/>
      <c r="E188" s="48"/>
      <c r="F188" s="52"/>
      <c r="G188" s="48"/>
      <c r="H188" s="53"/>
      <c r="I188" s="48"/>
      <c r="J188" s="53"/>
      <c r="K188" s="48"/>
      <c r="L188" s="50"/>
      <c r="M188" s="48"/>
      <c r="N188" s="51"/>
      <c r="O188" s="48"/>
      <c r="P188" s="44"/>
    </row>
    <row r="189" spans="2:16" s="41" customFormat="1" ht="14.1" customHeight="1">
      <c r="B189" s="47"/>
      <c r="C189" s="48"/>
      <c r="D189" s="49"/>
      <c r="E189" s="48"/>
      <c r="F189" s="52"/>
      <c r="G189" s="48"/>
      <c r="H189" s="53"/>
      <c r="I189" s="48"/>
      <c r="J189" s="53"/>
      <c r="K189" s="48"/>
      <c r="L189" s="50"/>
      <c r="M189" s="48"/>
      <c r="N189" s="51"/>
      <c r="O189" s="48"/>
      <c r="P189" s="44"/>
    </row>
    <row r="190" spans="2:16" s="41" customFormat="1" ht="14.1" customHeight="1">
      <c r="B190" s="47"/>
      <c r="C190" s="48"/>
      <c r="D190" s="49"/>
      <c r="E190" s="48"/>
      <c r="F190" s="52"/>
      <c r="G190" s="48"/>
      <c r="H190" s="53"/>
      <c r="I190" s="48"/>
      <c r="J190" s="53"/>
      <c r="K190" s="48"/>
      <c r="L190" s="50"/>
      <c r="M190" s="48"/>
      <c r="N190" s="51"/>
      <c r="O190" s="48"/>
      <c r="P190" s="44"/>
    </row>
    <row r="191" spans="2:16" s="41" customFormat="1" ht="14.1" customHeight="1">
      <c r="B191" s="47"/>
      <c r="C191" s="48"/>
      <c r="D191" s="49"/>
      <c r="E191" s="48"/>
      <c r="F191" s="52"/>
      <c r="G191" s="48"/>
      <c r="H191" s="53"/>
      <c r="I191" s="48"/>
      <c r="J191" s="53"/>
      <c r="K191" s="48"/>
      <c r="L191" s="50"/>
      <c r="M191" s="48"/>
      <c r="N191" s="51"/>
      <c r="O191" s="48"/>
      <c r="P191" s="44"/>
    </row>
    <row r="192" spans="2:16" s="41" customFormat="1" ht="14.1" customHeight="1">
      <c r="B192" s="47"/>
      <c r="C192" s="48"/>
      <c r="D192" s="49"/>
      <c r="E192" s="48"/>
      <c r="F192" s="52"/>
      <c r="G192" s="48"/>
      <c r="H192" s="53"/>
      <c r="I192" s="48"/>
      <c r="J192" s="53"/>
      <c r="K192" s="48"/>
      <c r="L192" s="50"/>
      <c r="M192" s="48"/>
      <c r="N192" s="51"/>
      <c r="O192" s="48"/>
      <c r="P192" s="44"/>
    </row>
    <row r="193" spans="2:16" s="41" customFormat="1" ht="14.1" customHeight="1">
      <c r="B193" s="47"/>
      <c r="C193" s="48"/>
      <c r="D193" s="49"/>
      <c r="E193" s="48"/>
      <c r="F193" s="52"/>
      <c r="G193" s="48"/>
      <c r="H193" s="53"/>
      <c r="I193" s="48"/>
      <c r="J193" s="53"/>
      <c r="K193" s="48"/>
      <c r="L193" s="50"/>
      <c r="M193" s="48"/>
      <c r="N193" s="51"/>
      <c r="O193" s="48"/>
      <c r="P193" s="44"/>
    </row>
    <row r="194" spans="2:16" s="41" customFormat="1" ht="14.1" customHeight="1">
      <c r="B194" s="47"/>
      <c r="C194" s="48"/>
      <c r="D194" s="49"/>
      <c r="E194" s="48"/>
      <c r="F194" s="52"/>
      <c r="G194" s="48"/>
      <c r="H194" s="53"/>
      <c r="I194" s="48"/>
      <c r="J194" s="53"/>
      <c r="K194" s="48"/>
      <c r="L194" s="50"/>
      <c r="M194" s="48"/>
      <c r="N194" s="51"/>
      <c r="O194" s="48"/>
      <c r="P194" s="44"/>
    </row>
    <row r="195" spans="2:16" s="41" customFormat="1" ht="14.1" customHeight="1">
      <c r="B195" s="47"/>
      <c r="C195" s="48"/>
      <c r="D195" s="49"/>
      <c r="E195" s="48"/>
      <c r="F195" s="52"/>
      <c r="G195" s="48"/>
      <c r="H195" s="53"/>
      <c r="I195" s="48"/>
      <c r="J195" s="53"/>
      <c r="K195" s="48"/>
      <c r="L195" s="50"/>
      <c r="M195" s="48"/>
      <c r="N195" s="51"/>
      <c r="O195" s="48"/>
      <c r="P195" s="44"/>
    </row>
    <row r="196" spans="2:16" s="41" customFormat="1" ht="14.1" customHeight="1">
      <c r="B196" s="47"/>
      <c r="C196" s="48"/>
      <c r="D196" s="49"/>
      <c r="E196" s="48"/>
      <c r="F196" s="52"/>
      <c r="G196" s="48"/>
      <c r="H196" s="53"/>
      <c r="I196" s="48"/>
      <c r="J196" s="53"/>
      <c r="K196" s="48"/>
      <c r="L196" s="50"/>
      <c r="M196" s="48"/>
      <c r="N196" s="51"/>
      <c r="O196" s="48"/>
      <c r="P196" s="44"/>
    </row>
    <row r="197" spans="2:16" s="41" customFormat="1" ht="14.1" customHeight="1">
      <c r="B197" s="47"/>
      <c r="C197" s="48"/>
      <c r="D197" s="49"/>
      <c r="E197" s="48"/>
      <c r="F197" s="52"/>
      <c r="G197" s="48"/>
      <c r="H197" s="53"/>
      <c r="I197" s="48"/>
      <c r="J197" s="53"/>
      <c r="K197" s="48"/>
      <c r="L197" s="50"/>
      <c r="M197" s="48"/>
      <c r="N197" s="51"/>
      <c r="O197" s="48"/>
      <c r="P197" s="44"/>
    </row>
    <row r="198" spans="2:16" s="41" customFormat="1" ht="14.1" customHeight="1">
      <c r="B198" s="47"/>
      <c r="C198" s="48"/>
      <c r="D198" s="49"/>
      <c r="E198" s="48"/>
      <c r="F198" s="52"/>
      <c r="G198" s="48"/>
      <c r="H198" s="53"/>
      <c r="I198" s="48"/>
      <c r="J198" s="53"/>
      <c r="K198" s="48"/>
      <c r="L198" s="50"/>
      <c r="M198" s="48"/>
      <c r="N198" s="51"/>
      <c r="O198" s="48"/>
      <c r="P198" s="44"/>
    </row>
    <row r="199" spans="2:16" s="41" customFormat="1" ht="14.1" customHeight="1">
      <c r="B199" s="47"/>
      <c r="C199" s="48"/>
      <c r="D199" s="49"/>
      <c r="E199" s="48"/>
      <c r="F199" s="52"/>
      <c r="G199" s="48"/>
      <c r="H199" s="53"/>
      <c r="I199" s="48"/>
      <c r="J199" s="53"/>
      <c r="K199" s="48"/>
      <c r="L199" s="50"/>
      <c r="M199" s="48"/>
      <c r="N199" s="51"/>
      <c r="O199" s="48"/>
      <c r="P199" s="44"/>
    </row>
    <row r="200" spans="2:16" s="41" customFormat="1" ht="14.1" customHeight="1">
      <c r="B200" s="47"/>
      <c r="C200" s="48"/>
      <c r="D200" s="49"/>
      <c r="E200" s="48"/>
      <c r="F200" s="52"/>
      <c r="G200" s="48"/>
      <c r="H200" s="53"/>
      <c r="I200" s="48"/>
      <c r="J200" s="53"/>
      <c r="K200" s="48"/>
      <c r="L200" s="50"/>
      <c r="M200" s="48"/>
      <c r="N200" s="51"/>
      <c r="O200" s="48"/>
      <c r="P200" s="44"/>
    </row>
    <row r="201" spans="2:16" s="41" customFormat="1" ht="14.1" customHeight="1">
      <c r="B201" s="47"/>
      <c r="C201" s="48"/>
      <c r="D201" s="49"/>
      <c r="E201" s="48"/>
      <c r="F201" s="52"/>
      <c r="G201" s="48"/>
      <c r="H201" s="53"/>
      <c r="I201" s="48"/>
      <c r="J201" s="53"/>
      <c r="K201" s="48"/>
      <c r="L201" s="50"/>
      <c r="M201" s="48"/>
      <c r="N201" s="51"/>
      <c r="O201" s="48"/>
      <c r="P201" s="44"/>
    </row>
    <row r="202" spans="2:16" s="41" customFormat="1" ht="14.1" customHeight="1">
      <c r="B202" s="47"/>
      <c r="C202" s="48"/>
      <c r="D202" s="49"/>
      <c r="E202" s="48"/>
      <c r="F202" s="52"/>
      <c r="G202" s="48"/>
      <c r="H202" s="53"/>
      <c r="I202" s="48"/>
      <c r="J202" s="53"/>
      <c r="K202" s="48"/>
      <c r="L202" s="50"/>
      <c r="M202" s="48"/>
      <c r="N202" s="51"/>
      <c r="O202" s="48"/>
      <c r="P202" s="44"/>
    </row>
    <row r="203" spans="2:16" s="41" customFormat="1" ht="14.1" customHeight="1">
      <c r="B203" s="47"/>
      <c r="C203" s="48"/>
      <c r="D203" s="49"/>
      <c r="E203" s="48"/>
      <c r="F203" s="52"/>
      <c r="G203" s="48"/>
      <c r="H203" s="53"/>
      <c r="I203" s="48"/>
      <c r="J203" s="53"/>
      <c r="K203" s="48"/>
      <c r="L203" s="50"/>
      <c r="M203" s="48"/>
      <c r="N203" s="51"/>
      <c r="O203" s="48"/>
      <c r="P203" s="44"/>
    </row>
    <row r="204" spans="2:16" s="41" customFormat="1" ht="14.1" customHeight="1">
      <c r="B204" s="47"/>
      <c r="C204" s="48"/>
      <c r="D204" s="49"/>
      <c r="E204" s="48"/>
      <c r="F204" s="52"/>
      <c r="G204" s="48"/>
      <c r="H204" s="53"/>
      <c r="I204" s="48"/>
      <c r="J204" s="53"/>
      <c r="K204" s="48"/>
      <c r="L204" s="50"/>
      <c r="M204" s="48"/>
      <c r="N204" s="51"/>
      <c r="O204" s="48"/>
      <c r="P204" s="44"/>
    </row>
    <row r="205" spans="2:16" s="41" customFormat="1" ht="14.1" customHeight="1">
      <c r="B205" s="47"/>
      <c r="C205" s="48"/>
      <c r="D205" s="49"/>
      <c r="E205" s="48"/>
      <c r="F205" s="52"/>
      <c r="G205" s="48"/>
      <c r="H205" s="53"/>
      <c r="I205" s="48"/>
      <c r="J205" s="53"/>
      <c r="K205" s="48"/>
      <c r="L205" s="50"/>
      <c r="M205" s="48"/>
      <c r="N205" s="51"/>
      <c r="O205" s="48"/>
      <c r="P205" s="44"/>
    </row>
    <row r="206" spans="2:16" s="41" customFormat="1" ht="14.1" customHeight="1">
      <c r="B206" s="47"/>
      <c r="C206" s="48"/>
      <c r="D206" s="49"/>
      <c r="E206" s="48"/>
      <c r="F206" s="52"/>
      <c r="G206" s="48"/>
      <c r="H206" s="53"/>
      <c r="I206" s="48"/>
      <c r="J206" s="53"/>
      <c r="K206" s="48"/>
      <c r="L206" s="50"/>
      <c r="M206" s="48"/>
      <c r="N206" s="51"/>
      <c r="O206" s="48"/>
      <c r="P206" s="44"/>
    </row>
    <row r="207" spans="2:16" s="41" customFormat="1" ht="14.1" customHeight="1">
      <c r="B207" s="47"/>
      <c r="C207" s="48"/>
      <c r="D207" s="49"/>
      <c r="E207" s="48"/>
      <c r="F207" s="52"/>
      <c r="G207" s="48"/>
      <c r="H207" s="53"/>
      <c r="I207" s="48"/>
      <c r="J207" s="53"/>
      <c r="K207" s="48"/>
      <c r="L207" s="50"/>
      <c r="M207" s="48"/>
      <c r="N207" s="51"/>
      <c r="O207" s="48"/>
      <c r="P207" s="44"/>
    </row>
    <row r="208" spans="2:16" s="41" customFormat="1" ht="14.1" customHeight="1">
      <c r="B208" s="47"/>
      <c r="C208" s="48"/>
      <c r="D208" s="49"/>
      <c r="E208" s="48"/>
      <c r="F208" s="52"/>
      <c r="G208" s="48"/>
      <c r="H208" s="53"/>
      <c r="I208" s="48"/>
      <c r="J208" s="53"/>
      <c r="K208" s="48"/>
      <c r="L208" s="50"/>
      <c r="M208" s="48"/>
      <c r="N208" s="51"/>
      <c r="O208" s="48"/>
      <c r="P208" s="44"/>
    </row>
    <row r="209" spans="2:16" s="41" customFormat="1" ht="14.1" customHeight="1">
      <c r="B209" s="47"/>
      <c r="C209" s="48"/>
      <c r="D209" s="49"/>
      <c r="E209" s="48"/>
      <c r="F209" s="52"/>
      <c r="G209" s="48"/>
      <c r="H209" s="53"/>
      <c r="I209" s="48"/>
      <c r="J209" s="53"/>
      <c r="K209" s="48"/>
      <c r="L209" s="50"/>
      <c r="M209" s="48"/>
      <c r="N209" s="51"/>
      <c r="O209" s="48"/>
      <c r="P209" s="44"/>
    </row>
    <row r="210" spans="2:16" s="41" customFormat="1" ht="14.1" customHeight="1">
      <c r="B210" s="47"/>
      <c r="C210" s="48"/>
      <c r="D210" s="49"/>
      <c r="E210" s="48"/>
      <c r="F210" s="52"/>
      <c r="G210" s="48"/>
      <c r="H210" s="53"/>
      <c r="I210" s="48"/>
      <c r="J210" s="53"/>
      <c r="K210" s="48"/>
      <c r="L210" s="50"/>
      <c r="M210" s="48"/>
      <c r="N210" s="51"/>
      <c r="O210" s="48"/>
      <c r="P210" s="44"/>
    </row>
    <row r="211" spans="2:16" s="41" customFormat="1" ht="14.1" customHeight="1">
      <c r="B211" s="47"/>
      <c r="C211" s="48"/>
      <c r="D211" s="49"/>
      <c r="E211" s="48"/>
      <c r="F211" s="52"/>
      <c r="G211" s="48"/>
      <c r="H211" s="53"/>
      <c r="I211" s="48"/>
      <c r="J211" s="53"/>
      <c r="K211" s="48"/>
      <c r="L211" s="50"/>
      <c r="M211" s="48"/>
      <c r="N211" s="51"/>
      <c r="O211" s="48"/>
      <c r="P211" s="44"/>
    </row>
    <row r="212" spans="2:16" s="41" customFormat="1" ht="14.1" customHeight="1">
      <c r="B212" s="47"/>
      <c r="C212" s="48"/>
      <c r="D212" s="49"/>
      <c r="E212" s="48"/>
      <c r="F212" s="52"/>
      <c r="G212" s="48"/>
      <c r="H212" s="53"/>
      <c r="I212" s="48"/>
      <c r="J212" s="53"/>
      <c r="K212" s="48"/>
      <c r="L212" s="50"/>
      <c r="M212" s="48"/>
      <c r="N212" s="51"/>
      <c r="O212" s="48"/>
      <c r="P212" s="44"/>
    </row>
    <row r="213" spans="2:16" s="41" customFormat="1" ht="14.1" customHeight="1">
      <c r="B213" s="47"/>
      <c r="C213" s="48"/>
      <c r="D213" s="49"/>
      <c r="E213" s="48"/>
      <c r="F213" s="52"/>
      <c r="G213" s="48"/>
      <c r="H213" s="53"/>
      <c r="I213" s="48"/>
      <c r="J213" s="53"/>
      <c r="K213" s="48"/>
      <c r="L213" s="50"/>
      <c r="M213" s="48"/>
      <c r="N213" s="51"/>
      <c r="O213" s="48"/>
      <c r="P213" s="44"/>
    </row>
    <row r="214" spans="2:16" s="41" customFormat="1" ht="14.1" customHeight="1">
      <c r="B214" s="47"/>
      <c r="C214" s="48"/>
      <c r="D214" s="49"/>
      <c r="E214" s="48"/>
      <c r="F214" s="52"/>
      <c r="G214" s="48"/>
      <c r="H214" s="53"/>
      <c r="I214" s="48"/>
      <c r="J214" s="53"/>
      <c r="K214" s="48"/>
      <c r="L214" s="50"/>
      <c r="M214" s="48"/>
      <c r="N214" s="51"/>
      <c r="O214" s="48"/>
      <c r="P214" s="44"/>
    </row>
    <row r="215" spans="2:16" s="41" customFormat="1" ht="14.1" customHeight="1">
      <c r="B215" s="47"/>
      <c r="C215" s="48"/>
      <c r="D215" s="49"/>
      <c r="E215" s="48"/>
      <c r="F215" s="52"/>
      <c r="G215" s="48"/>
      <c r="H215" s="53"/>
      <c r="I215" s="48"/>
      <c r="J215" s="53"/>
      <c r="K215" s="48"/>
      <c r="L215" s="50"/>
      <c r="M215" s="48"/>
      <c r="N215" s="51"/>
      <c r="O215" s="48"/>
      <c r="P215" s="44"/>
    </row>
    <row r="216" spans="2:16" s="41" customFormat="1" ht="14.1" customHeight="1">
      <c r="B216" s="47"/>
      <c r="C216" s="48"/>
      <c r="D216" s="49"/>
      <c r="E216" s="48"/>
      <c r="F216" s="52"/>
      <c r="G216" s="48"/>
      <c r="H216" s="53"/>
      <c r="I216" s="48"/>
      <c r="J216" s="53"/>
      <c r="K216" s="48"/>
      <c r="L216" s="50"/>
      <c r="M216" s="48"/>
      <c r="N216" s="51"/>
      <c r="O216" s="48"/>
      <c r="P216" s="44"/>
    </row>
    <row r="217" spans="2:16" s="41" customFormat="1" ht="14.1" customHeight="1">
      <c r="B217" s="47"/>
      <c r="C217" s="48"/>
      <c r="D217" s="49"/>
      <c r="E217" s="48"/>
      <c r="F217" s="52"/>
      <c r="G217" s="48"/>
      <c r="H217" s="53"/>
      <c r="I217" s="48"/>
      <c r="J217" s="53"/>
      <c r="K217" s="48"/>
      <c r="L217" s="50"/>
      <c r="M217" s="48"/>
      <c r="N217" s="51"/>
      <c r="O217" s="48"/>
      <c r="P217" s="44"/>
    </row>
    <row r="218" spans="2:16" s="41" customFormat="1" ht="14.1" customHeight="1">
      <c r="B218" s="47"/>
      <c r="C218" s="48"/>
      <c r="D218" s="49"/>
      <c r="E218" s="48"/>
      <c r="F218" s="52"/>
      <c r="G218" s="48"/>
      <c r="H218" s="53"/>
      <c r="I218" s="48"/>
      <c r="J218" s="53"/>
      <c r="K218" s="48"/>
      <c r="L218" s="50"/>
      <c r="M218" s="48"/>
      <c r="N218" s="51"/>
      <c r="O218" s="48"/>
      <c r="P218" s="44"/>
    </row>
    <row r="219" spans="2:16" s="41" customFormat="1" ht="14.1" customHeight="1">
      <c r="B219" s="47"/>
      <c r="C219" s="48"/>
      <c r="D219" s="49"/>
      <c r="E219" s="48"/>
      <c r="F219" s="52"/>
      <c r="G219" s="48"/>
      <c r="H219" s="53"/>
      <c r="I219" s="48"/>
      <c r="J219" s="53"/>
      <c r="K219" s="48"/>
      <c r="L219" s="50"/>
      <c r="M219" s="48"/>
      <c r="N219" s="51"/>
      <c r="O219" s="48"/>
      <c r="P219" s="44"/>
    </row>
    <row r="220" spans="2:16" s="41" customFormat="1" ht="14.1" customHeight="1">
      <c r="B220" s="47"/>
      <c r="C220" s="48"/>
      <c r="D220" s="49"/>
      <c r="E220" s="48"/>
      <c r="F220" s="52"/>
      <c r="G220" s="48"/>
      <c r="H220" s="53"/>
      <c r="I220" s="48"/>
      <c r="J220" s="53"/>
      <c r="K220" s="48"/>
      <c r="L220" s="50"/>
      <c r="M220" s="48"/>
      <c r="N220" s="51"/>
      <c r="O220" s="48"/>
      <c r="P220" s="44"/>
    </row>
    <row r="221" spans="2:16" s="41" customFormat="1" ht="14.1" customHeight="1">
      <c r="B221" s="47"/>
      <c r="C221" s="48"/>
      <c r="D221" s="49"/>
      <c r="E221" s="48"/>
      <c r="F221" s="52"/>
      <c r="G221" s="48"/>
      <c r="H221" s="53"/>
      <c r="I221" s="48"/>
      <c r="J221" s="53"/>
      <c r="K221" s="48"/>
      <c r="L221" s="50"/>
      <c r="M221" s="48"/>
      <c r="N221" s="51"/>
      <c r="O221" s="48"/>
      <c r="P221" s="44"/>
    </row>
    <row r="222" spans="2:16" s="41" customFormat="1" ht="14.1" customHeight="1">
      <c r="B222" s="47"/>
      <c r="C222" s="48"/>
      <c r="D222" s="49"/>
      <c r="E222" s="48"/>
      <c r="F222" s="52"/>
      <c r="G222" s="48"/>
      <c r="H222" s="53"/>
      <c r="I222" s="48"/>
      <c r="J222" s="53"/>
      <c r="K222" s="48"/>
      <c r="L222" s="50"/>
      <c r="M222" s="48"/>
      <c r="N222" s="51"/>
      <c r="O222" s="48"/>
      <c r="P222" s="44"/>
    </row>
    <row r="223" spans="2:16" s="41" customFormat="1" ht="14.1" customHeight="1">
      <c r="B223" s="47"/>
      <c r="C223" s="48"/>
      <c r="D223" s="49"/>
      <c r="E223" s="48"/>
      <c r="F223" s="52"/>
      <c r="G223" s="48"/>
      <c r="H223" s="53"/>
      <c r="I223" s="48"/>
      <c r="J223" s="53"/>
      <c r="K223" s="48"/>
      <c r="L223" s="50"/>
      <c r="M223" s="48"/>
      <c r="N223" s="51"/>
      <c r="O223" s="48"/>
      <c r="P223" s="44"/>
    </row>
    <row r="224" spans="2:16" s="41" customFormat="1" ht="14.1" customHeight="1">
      <c r="B224" s="47"/>
      <c r="C224" s="48"/>
      <c r="D224" s="49"/>
      <c r="E224" s="48"/>
      <c r="F224" s="52"/>
      <c r="G224" s="48"/>
      <c r="H224" s="53"/>
      <c r="I224" s="48"/>
      <c r="J224" s="53"/>
      <c r="K224" s="48"/>
      <c r="L224" s="50"/>
      <c r="M224" s="48"/>
      <c r="N224" s="51"/>
      <c r="O224" s="48"/>
      <c r="P224" s="44"/>
    </row>
    <row r="225" spans="2:16" s="41" customFormat="1" ht="14.1" customHeight="1">
      <c r="B225" s="47"/>
      <c r="C225" s="48"/>
      <c r="D225" s="49"/>
      <c r="E225" s="48"/>
      <c r="F225" s="52"/>
      <c r="G225" s="48"/>
      <c r="H225" s="53"/>
      <c r="I225" s="48"/>
      <c r="J225" s="53"/>
      <c r="K225" s="48"/>
      <c r="L225" s="50"/>
      <c r="M225" s="48"/>
      <c r="N225" s="51"/>
      <c r="O225" s="48"/>
      <c r="P225" s="44"/>
    </row>
    <row r="226" spans="2:16" s="41" customFormat="1" ht="14.1" customHeight="1">
      <c r="B226" s="47"/>
      <c r="C226" s="48"/>
      <c r="D226" s="49"/>
      <c r="E226" s="48"/>
      <c r="F226" s="52"/>
      <c r="G226" s="48"/>
      <c r="H226" s="53"/>
      <c r="I226" s="48"/>
      <c r="J226" s="53"/>
      <c r="K226" s="48"/>
      <c r="L226" s="50"/>
      <c r="M226" s="48"/>
      <c r="N226" s="51"/>
      <c r="O226" s="48"/>
      <c r="P226" s="44"/>
    </row>
    <row r="227" spans="2:16" s="41" customFormat="1" ht="14.1" customHeight="1">
      <c r="B227" s="47"/>
      <c r="C227" s="48"/>
      <c r="D227" s="49"/>
      <c r="E227" s="48"/>
      <c r="F227" s="52"/>
      <c r="G227" s="48"/>
      <c r="H227" s="53"/>
      <c r="I227" s="48"/>
      <c r="J227" s="53"/>
      <c r="K227" s="48"/>
      <c r="L227" s="50"/>
      <c r="M227" s="48"/>
      <c r="N227" s="51"/>
      <c r="O227" s="48"/>
      <c r="P227" s="44"/>
    </row>
    <row r="228" spans="2:16" s="41" customFormat="1" ht="14.1" customHeight="1">
      <c r="B228" s="47"/>
      <c r="C228" s="48"/>
      <c r="D228" s="49"/>
      <c r="E228" s="48"/>
      <c r="F228" s="52"/>
      <c r="G228" s="48"/>
      <c r="H228" s="53"/>
      <c r="I228" s="48"/>
      <c r="J228" s="53"/>
      <c r="K228" s="48"/>
      <c r="L228" s="50"/>
      <c r="M228" s="48"/>
      <c r="N228" s="51"/>
      <c r="O228" s="48"/>
      <c r="P228" s="44"/>
    </row>
    <row r="229" spans="2:16" s="41" customFormat="1" ht="14.1" customHeight="1">
      <c r="B229" s="47"/>
      <c r="C229" s="48"/>
      <c r="D229" s="49"/>
      <c r="E229" s="48"/>
      <c r="F229" s="52"/>
      <c r="G229" s="48"/>
      <c r="H229" s="53"/>
      <c r="I229" s="48"/>
      <c r="J229" s="53"/>
      <c r="K229" s="48"/>
      <c r="L229" s="50"/>
      <c r="M229" s="48"/>
      <c r="N229" s="51"/>
      <c r="O229" s="48"/>
      <c r="P229" s="44"/>
    </row>
    <row r="230" spans="2:16" s="41" customFormat="1" ht="14.1" customHeight="1">
      <c r="B230" s="47"/>
      <c r="C230" s="48"/>
      <c r="D230" s="49"/>
      <c r="E230" s="48"/>
      <c r="F230" s="52"/>
      <c r="G230" s="48"/>
      <c r="H230" s="53"/>
      <c r="I230" s="48"/>
      <c r="J230" s="53"/>
      <c r="K230" s="48"/>
      <c r="L230" s="50"/>
      <c r="M230" s="48"/>
      <c r="N230" s="51"/>
      <c r="O230" s="48"/>
      <c r="P230" s="44"/>
    </row>
    <row r="231" spans="2:16" s="41" customFormat="1" ht="14.1" customHeight="1">
      <c r="B231" s="47"/>
      <c r="C231" s="48"/>
      <c r="D231" s="49"/>
      <c r="E231" s="48"/>
      <c r="F231" s="52"/>
      <c r="G231" s="48"/>
      <c r="H231" s="53"/>
      <c r="I231" s="48"/>
      <c r="J231" s="53"/>
      <c r="K231" s="48"/>
      <c r="L231" s="50"/>
      <c r="M231" s="48"/>
      <c r="N231" s="51"/>
      <c r="O231" s="48"/>
      <c r="P231" s="44"/>
    </row>
    <row r="232" spans="2:16" s="41" customFormat="1" ht="14.1" customHeight="1">
      <c r="B232" s="47"/>
      <c r="C232" s="48"/>
      <c r="D232" s="49"/>
      <c r="E232" s="48"/>
      <c r="F232" s="52"/>
      <c r="G232" s="48"/>
      <c r="H232" s="53"/>
      <c r="I232" s="48"/>
      <c r="J232" s="53"/>
      <c r="K232" s="48"/>
      <c r="L232" s="50"/>
      <c r="M232" s="48"/>
      <c r="N232" s="51"/>
      <c r="O232" s="48"/>
      <c r="P232" s="44"/>
    </row>
    <row r="233" spans="2:16" s="41" customFormat="1" ht="14.1" customHeight="1">
      <c r="B233" s="47"/>
      <c r="C233" s="48"/>
      <c r="D233" s="49"/>
      <c r="E233" s="48"/>
      <c r="F233" s="52"/>
      <c r="G233" s="48"/>
      <c r="H233" s="53"/>
      <c r="I233" s="48"/>
      <c r="J233" s="53"/>
      <c r="K233" s="48"/>
      <c r="L233" s="50"/>
      <c r="M233" s="48"/>
      <c r="N233" s="51"/>
      <c r="O233" s="48"/>
      <c r="P233" s="44"/>
    </row>
    <row r="234" spans="2:16" s="41" customFormat="1" ht="14.1" customHeight="1">
      <c r="B234" s="47"/>
      <c r="C234" s="48"/>
      <c r="D234" s="49"/>
      <c r="E234" s="48"/>
      <c r="F234" s="52"/>
      <c r="G234" s="48"/>
      <c r="H234" s="53"/>
      <c r="I234" s="48"/>
      <c r="J234" s="53"/>
      <c r="K234" s="48"/>
      <c r="L234" s="50"/>
      <c r="M234" s="48"/>
      <c r="N234" s="51"/>
      <c r="O234" s="48"/>
      <c r="P234" s="44"/>
    </row>
    <row r="235" spans="2:16" s="41" customFormat="1" ht="14.1" customHeight="1">
      <c r="B235" s="47"/>
      <c r="C235" s="48"/>
      <c r="D235" s="49"/>
      <c r="E235" s="48"/>
      <c r="F235" s="52"/>
      <c r="G235" s="48"/>
      <c r="H235" s="53"/>
      <c r="I235" s="48"/>
      <c r="J235" s="53"/>
      <c r="K235" s="48"/>
      <c r="L235" s="50"/>
      <c r="M235" s="48"/>
      <c r="N235" s="51"/>
      <c r="O235" s="48"/>
      <c r="P235" s="44"/>
    </row>
    <row r="236" spans="2:16" s="41" customFormat="1" ht="14.1" customHeight="1">
      <c r="B236" s="47"/>
      <c r="C236" s="48"/>
      <c r="D236" s="49"/>
      <c r="E236" s="48"/>
      <c r="F236" s="52"/>
      <c r="G236" s="48"/>
      <c r="H236" s="53"/>
      <c r="I236" s="48"/>
      <c r="J236" s="53"/>
      <c r="K236" s="48"/>
      <c r="L236" s="50"/>
      <c r="M236" s="48"/>
      <c r="N236" s="51"/>
      <c r="O236" s="48"/>
      <c r="P236" s="44"/>
    </row>
    <row r="237" spans="2:16" s="41" customFormat="1" ht="14.1" customHeight="1">
      <c r="B237" s="47"/>
      <c r="C237" s="48"/>
      <c r="D237" s="49"/>
      <c r="E237" s="48"/>
      <c r="F237" s="52"/>
      <c r="G237" s="48"/>
      <c r="H237" s="53"/>
      <c r="I237" s="48"/>
      <c r="J237" s="53"/>
      <c r="K237" s="48"/>
      <c r="L237" s="50"/>
      <c r="M237" s="48"/>
      <c r="N237" s="51"/>
      <c r="O237" s="48"/>
      <c r="P237" s="44"/>
    </row>
    <row r="238" spans="2:16" s="41" customFormat="1" ht="14.1" customHeight="1">
      <c r="B238" s="47"/>
      <c r="C238" s="48"/>
      <c r="D238" s="49"/>
      <c r="E238" s="48"/>
      <c r="F238" s="52"/>
      <c r="G238" s="48"/>
      <c r="H238" s="53"/>
      <c r="I238" s="48"/>
      <c r="J238" s="53"/>
      <c r="K238" s="48"/>
      <c r="L238" s="50"/>
      <c r="M238" s="48"/>
      <c r="N238" s="51"/>
      <c r="O238" s="48"/>
      <c r="P238" s="44"/>
    </row>
    <row r="239" spans="2:16" s="41" customFormat="1" ht="14.1" customHeight="1">
      <c r="B239" s="47"/>
      <c r="C239" s="48"/>
      <c r="D239" s="49"/>
      <c r="E239" s="48"/>
      <c r="F239" s="52"/>
      <c r="G239" s="48"/>
      <c r="H239" s="53"/>
      <c r="I239" s="48"/>
      <c r="J239" s="53"/>
      <c r="K239" s="48"/>
      <c r="L239" s="50"/>
      <c r="M239" s="48"/>
      <c r="N239" s="51"/>
      <c r="O239" s="48"/>
      <c r="P239" s="44"/>
    </row>
    <row r="240" spans="2:16" s="41" customFormat="1" ht="14.1" customHeight="1">
      <c r="B240" s="47"/>
      <c r="C240" s="48"/>
      <c r="D240" s="49"/>
      <c r="E240" s="48"/>
      <c r="F240" s="52"/>
      <c r="G240" s="48"/>
      <c r="H240" s="53"/>
      <c r="I240" s="48"/>
      <c r="J240" s="53"/>
      <c r="K240" s="48"/>
      <c r="L240" s="50"/>
      <c r="M240" s="48"/>
      <c r="N240" s="51"/>
      <c r="O240" s="48"/>
      <c r="P240" s="44"/>
    </row>
    <row r="241" spans="2:16" s="41" customFormat="1" ht="14.1" customHeight="1">
      <c r="B241" s="47"/>
      <c r="C241" s="48"/>
      <c r="D241" s="49"/>
      <c r="E241" s="48"/>
      <c r="F241" s="52"/>
      <c r="G241" s="48"/>
      <c r="H241" s="53"/>
      <c r="I241" s="48"/>
      <c r="J241" s="53"/>
      <c r="K241" s="48"/>
      <c r="L241" s="50"/>
      <c r="M241" s="48"/>
      <c r="N241" s="51"/>
      <c r="O241" s="48"/>
      <c r="P241" s="44"/>
    </row>
    <row r="242" spans="2:16" s="41" customFormat="1" ht="14.1" customHeight="1">
      <c r="B242" s="47"/>
      <c r="C242" s="48"/>
      <c r="D242" s="49"/>
      <c r="E242" s="48"/>
      <c r="F242" s="52"/>
      <c r="G242" s="48"/>
      <c r="H242" s="53"/>
      <c r="I242" s="48"/>
      <c r="J242" s="53"/>
      <c r="K242" s="48"/>
      <c r="L242" s="50"/>
      <c r="M242" s="48"/>
      <c r="N242" s="51"/>
      <c r="O242" s="48"/>
      <c r="P242" s="44"/>
    </row>
    <row r="243" spans="2:16" s="41" customFormat="1" ht="14.1" customHeight="1">
      <c r="B243" s="47"/>
      <c r="C243" s="48"/>
      <c r="D243" s="49"/>
      <c r="E243" s="48"/>
      <c r="F243" s="52"/>
      <c r="G243" s="48"/>
      <c r="H243" s="53"/>
      <c r="I243" s="48"/>
      <c r="J243" s="53"/>
      <c r="K243" s="48"/>
      <c r="L243" s="50"/>
      <c r="M243" s="48"/>
      <c r="N243" s="51"/>
      <c r="O243" s="48"/>
      <c r="P243" s="44"/>
    </row>
    <row r="244" spans="2:16" s="41" customFormat="1" ht="14.1" customHeight="1">
      <c r="B244" s="47"/>
      <c r="C244" s="48"/>
      <c r="D244" s="49"/>
      <c r="E244" s="48"/>
      <c r="F244" s="52"/>
      <c r="G244" s="48"/>
      <c r="H244" s="53"/>
      <c r="I244" s="48"/>
      <c r="J244" s="53"/>
      <c r="K244" s="48"/>
      <c r="L244" s="50"/>
      <c r="M244" s="48"/>
      <c r="N244" s="51"/>
      <c r="O244" s="48"/>
      <c r="P244" s="44"/>
    </row>
    <row r="245" spans="2:16" s="41" customFormat="1" ht="14.1" customHeight="1">
      <c r="B245" s="47"/>
      <c r="C245" s="48"/>
      <c r="D245" s="49"/>
      <c r="E245" s="48"/>
      <c r="F245" s="52"/>
      <c r="G245" s="48"/>
      <c r="H245" s="53"/>
      <c r="I245" s="48"/>
      <c r="J245" s="53"/>
      <c r="K245" s="48"/>
      <c r="L245" s="50"/>
      <c r="M245" s="48"/>
      <c r="N245" s="51"/>
      <c r="O245" s="48"/>
      <c r="P245" s="44"/>
    </row>
    <row r="246" spans="2:16" s="41" customFormat="1" ht="14.1" customHeight="1">
      <c r="B246" s="47"/>
      <c r="C246" s="48"/>
      <c r="D246" s="49"/>
      <c r="E246" s="48"/>
      <c r="F246" s="52"/>
      <c r="G246" s="48"/>
      <c r="H246" s="53"/>
      <c r="I246" s="48"/>
      <c r="J246" s="53"/>
      <c r="K246" s="48"/>
      <c r="L246" s="50"/>
      <c r="M246" s="48"/>
      <c r="N246" s="51"/>
      <c r="O246" s="48"/>
      <c r="P246" s="44"/>
    </row>
    <row r="247" spans="2:16" s="41" customFormat="1" ht="14.1" customHeight="1">
      <c r="B247" s="47"/>
      <c r="C247" s="48"/>
      <c r="D247" s="49"/>
      <c r="E247" s="48"/>
      <c r="F247" s="52"/>
      <c r="G247" s="48"/>
      <c r="H247" s="53"/>
      <c r="I247" s="48"/>
      <c r="J247" s="53"/>
      <c r="K247" s="48"/>
      <c r="L247" s="50"/>
      <c r="M247" s="48"/>
      <c r="N247" s="51"/>
      <c r="O247" s="48"/>
      <c r="P247" s="44"/>
    </row>
    <row r="248" spans="2:16" s="41" customFormat="1" ht="14.1" customHeight="1">
      <c r="B248" s="47"/>
      <c r="C248" s="48"/>
      <c r="D248" s="49"/>
      <c r="E248" s="48"/>
      <c r="F248" s="52"/>
      <c r="G248" s="48"/>
      <c r="H248" s="53"/>
      <c r="I248" s="48"/>
      <c r="J248" s="53"/>
      <c r="K248" s="48"/>
      <c r="L248" s="50"/>
      <c r="M248" s="48"/>
      <c r="N248" s="51"/>
      <c r="O248" s="48"/>
      <c r="P248" s="44"/>
    </row>
    <row r="249" spans="2:16" s="41" customFormat="1" ht="14.1" customHeight="1">
      <c r="B249" s="47"/>
      <c r="C249" s="48"/>
      <c r="D249" s="49"/>
      <c r="E249" s="48"/>
      <c r="F249" s="52"/>
      <c r="G249" s="48"/>
      <c r="H249" s="53"/>
      <c r="I249" s="48"/>
      <c r="J249" s="53"/>
      <c r="K249" s="48"/>
      <c r="L249" s="50"/>
      <c r="M249" s="48"/>
      <c r="N249" s="51"/>
      <c r="O249" s="48"/>
      <c r="P249" s="44"/>
    </row>
    <row r="250" spans="2:16" s="41" customFormat="1" ht="14.1" customHeight="1">
      <c r="B250" s="47"/>
      <c r="C250" s="48"/>
      <c r="D250" s="49"/>
      <c r="E250" s="48"/>
      <c r="F250" s="52"/>
      <c r="G250" s="48"/>
      <c r="H250" s="53"/>
      <c r="I250" s="48"/>
      <c r="J250" s="53"/>
      <c r="K250" s="48"/>
      <c r="L250" s="50"/>
      <c r="M250" s="48"/>
      <c r="N250" s="51"/>
      <c r="O250" s="48"/>
      <c r="P250" s="44"/>
    </row>
    <row r="251" spans="2:16" s="41" customFormat="1" ht="14.1" customHeight="1">
      <c r="B251" s="47"/>
      <c r="C251" s="48"/>
      <c r="D251" s="49"/>
      <c r="E251" s="48"/>
      <c r="F251" s="52"/>
      <c r="G251" s="48"/>
      <c r="H251" s="53"/>
      <c r="I251" s="48"/>
      <c r="J251" s="53"/>
      <c r="K251" s="48"/>
      <c r="L251" s="50"/>
      <c r="M251" s="48"/>
      <c r="N251" s="51"/>
      <c r="O251" s="48"/>
      <c r="P251" s="44"/>
    </row>
    <row r="252" spans="2:16" s="41" customFormat="1" ht="14.1" customHeight="1">
      <c r="B252" s="47"/>
      <c r="C252" s="48"/>
      <c r="D252" s="49"/>
      <c r="E252" s="48"/>
      <c r="F252" s="52"/>
      <c r="G252" s="48"/>
      <c r="H252" s="53"/>
      <c r="I252" s="48"/>
      <c r="J252" s="53"/>
      <c r="K252" s="48"/>
      <c r="L252" s="50"/>
      <c r="M252" s="48"/>
      <c r="N252" s="51"/>
      <c r="O252" s="48"/>
      <c r="P252" s="44"/>
    </row>
    <row r="253" spans="2:16" s="41" customFormat="1" ht="14.1" customHeight="1">
      <c r="B253" s="47"/>
      <c r="C253" s="48"/>
      <c r="D253" s="49"/>
      <c r="E253" s="48"/>
      <c r="F253" s="52"/>
      <c r="G253" s="48"/>
      <c r="H253" s="53"/>
      <c r="I253" s="48"/>
      <c r="J253" s="53"/>
      <c r="K253" s="48"/>
      <c r="L253" s="50"/>
      <c r="M253" s="48"/>
      <c r="N253" s="51"/>
      <c r="O253" s="48"/>
      <c r="P253" s="44"/>
    </row>
    <row r="254" spans="2:16" s="41" customFormat="1" ht="14.1" customHeight="1">
      <c r="B254" s="47"/>
      <c r="C254" s="48"/>
      <c r="D254" s="49"/>
      <c r="E254" s="48"/>
      <c r="F254" s="52"/>
      <c r="G254" s="48"/>
      <c r="H254" s="53"/>
      <c r="I254" s="48"/>
      <c r="J254" s="53"/>
      <c r="K254" s="48"/>
      <c r="L254" s="50"/>
      <c r="M254" s="48"/>
      <c r="N254" s="51"/>
      <c r="O254" s="48"/>
      <c r="P254" s="44"/>
    </row>
    <row r="255" spans="2:16" s="41" customFormat="1" ht="14.1" customHeight="1">
      <c r="B255" s="47"/>
      <c r="C255" s="48"/>
      <c r="D255" s="49"/>
      <c r="E255" s="48"/>
      <c r="F255" s="52"/>
      <c r="G255" s="48"/>
      <c r="H255" s="53"/>
      <c r="I255" s="48"/>
      <c r="J255" s="53"/>
      <c r="K255" s="48"/>
      <c r="L255" s="50"/>
      <c r="M255" s="48"/>
      <c r="N255" s="51"/>
      <c r="O255" s="48"/>
      <c r="P255" s="44"/>
    </row>
    <row r="256" spans="2:16" s="41" customFormat="1" ht="14.1" customHeight="1">
      <c r="B256" s="47"/>
      <c r="C256" s="48"/>
      <c r="D256" s="49"/>
      <c r="E256" s="48"/>
      <c r="F256" s="52"/>
      <c r="G256" s="48"/>
      <c r="H256" s="53"/>
      <c r="I256" s="48"/>
      <c r="J256" s="53"/>
      <c r="K256" s="48"/>
      <c r="L256" s="50"/>
      <c r="M256" s="48"/>
      <c r="N256" s="51"/>
      <c r="O256" s="48"/>
      <c r="P256" s="44"/>
    </row>
    <row r="257" spans="2:16" s="41" customFormat="1" ht="14.1" customHeight="1">
      <c r="B257" s="47"/>
      <c r="C257" s="48"/>
      <c r="D257" s="49"/>
      <c r="E257" s="48"/>
      <c r="F257" s="52"/>
      <c r="G257" s="48"/>
      <c r="H257" s="53"/>
      <c r="I257" s="48"/>
      <c r="J257" s="53"/>
      <c r="K257" s="48"/>
      <c r="L257" s="50"/>
      <c r="M257" s="48"/>
      <c r="N257" s="51"/>
      <c r="O257" s="48"/>
      <c r="P257" s="44"/>
    </row>
    <row r="258" spans="2:16" s="41" customFormat="1" ht="14.1" customHeight="1">
      <c r="B258" s="47"/>
      <c r="C258" s="48"/>
      <c r="D258" s="49"/>
      <c r="E258" s="48"/>
      <c r="F258" s="52"/>
      <c r="G258" s="48"/>
      <c r="H258" s="53"/>
      <c r="I258" s="48"/>
      <c r="J258" s="53"/>
      <c r="K258" s="48"/>
      <c r="L258" s="50"/>
      <c r="M258" s="48"/>
      <c r="N258" s="51"/>
      <c r="O258" s="48"/>
      <c r="P258" s="44"/>
    </row>
    <row r="259" spans="2:16" s="41" customFormat="1" ht="14.1" customHeight="1">
      <c r="B259" s="47"/>
      <c r="C259" s="48"/>
      <c r="D259" s="49"/>
      <c r="E259" s="48"/>
      <c r="F259" s="52"/>
      <c r="G259" s="48"/>
      <c r="H259" s="53"/>
      <c r="I259" s="48"/>
      <c r="J259" s="53"/>
      <c r="K259" s="48"/>
      <c r="L259" s="50"/>
      <c r="M259" s="48"/>
      <c r="N259" s="51"/>
      <c r="O259" s="48"/>
      <c r="P259" s="44"/>
    </row>
    <row r="260" spans="2:16" s="41" customFormat="1" ht="14.1" customHeight="1">
      <c r="B260" s="47"/>
      <c r="C260" s="48"/>
      <c r="D260" s="49"/>
      <c r="E260" s="48"/>
      <c r="F260" s="52"/>
      <c r="G260" s="48"/>
      <c r="H260" s="53"/>
      <c r="I260" s="48"/>
      <c r="J260" s="53"/>
      <c r="K260" s="48"/>
      <c r="L260" s="50"/>
      <c r="M260" s="48"/>
      <c r="N260" s="51"/>
      <c r="O260" s="48"/>
      <c r="P260" s="44"/>
    </row>
    <row r="261" spans="2:16" s="41" customFormat="1" ht="14.1" customHeight="1">
      <c r="B261" s="47"/>
      <c r="C261" s="48"/>
      <c r="D261" s="49"/>
      <c r="E261" s="48"/>
      <c r="F261" s="52"/>
      <c r="G261" s="48"/>
      <c r="H261" s="53"/>
      <c r="I261" s="48"/>
      <c r="J261" s="53"/>
      <c r="K261" s="48"/>
      <c r="L261" s="50"/>
      <c r="M261" s="48"/>
      <c r="N261" s="51"/>
      <c r="O261" s="48"/>
      <c r="P261" s="44"/>
    </row>
    <row r="262" spans="2:16" s="41" customFormat="1" ht="14.1" customHeight="1">
      <c r="B262" s="47"/>
      <c r="C262" s="48"/>
      <c r="D262" s="49"/>
      <c r="E262" s="48"/>
      <c r="F262" s="52"/>
      <c r="G262" s="48"/>
      <c r="H262" s="53"/>
      <c r="I262" s="48"/>
      <c r="J262" s="53"/>
      <c r="K262" s="48"/>
      <c r="L262" s="50"/>
      <c r="M262" s="48"/>
      <c r="N262" s="51"/>
      <c r="O262" s="48"/>
      <c r="P262" s="44"/>
    </row>
    <row r="263" spans="2:16" s="41" customFormat="1" ht="14.1" customHeight="1">
      <c r="B263" s="47"/>
      <c r="C263" s="48"/>
      <c r="D263" s="49"/>
      <c r="E263" s="48"/>
      <c r="F263" s="52"/>
      <c r="G263" s="48"/>
      <c r="H263" s="53"/>
      <c r="I263" s="48"/>
      <c r="J263" s="53"/>
      <c r="K263" s="48"/>
      <c r="L263" s="50"/>
      <c r="M263" s="48"/>
      <c r="N263" s="51"/>
      <c r="O263" s="48"/>
      <c r="P263" s="44"/>
    </row>
    <row r="264" spans="2:16" s="41" customFormat="1" ht="14.1" customHeight="1">
      <c r="B264" s="47"/>
      <c r="C264" s="48"/>
      <c r="D264" s="49"/>
      <c r="E264" s="48"/>
      <c r="F264" s="52"/>
      <c r="G264" s="48"/>
      <c r="H264" s="53"/>
      <c r="I264" s="48"/>
      <c r="J264" s="53"/>
      <c r="K264" s="48"/>
      <c r="L264" s="50"/>
      <c r="M264" s="48"/>
      <c r="N264" s="51"/>
      <c r="O264" s="48"/>
      <c r="P264" s="44"/>
    </row>
    <row r="265" spans="2:16" s="41" customFormat="1" ht="14.1" customHeight="1">
      <c r="B265" s="47"/>
      <c r="C265" s="48"/>
      <c r="D265" s="49"/>
      <c r="E265" s="48"/>
      <c r="F265" s="52"/>
      <c r="G265" s="48"/>
      <c r="H265" s="53"/>
      <c r="I265" s="48"/>
      <c r="J265" s="53"/>
      <c r="K265" s="48"/>
      <c r="L265" s="50"/>
      <c r="M265" s="48"/>
      <c r="N265" s="51"/>
      <c r="O265" s="48"/>
      <c r="P265" s="44"/>
    </row>
    <row r="266" spans="2:16" s="41" customFormat="1" ht="14.1" customHeight="1">
      <c r="B266" s="47"/>
      <c r="C266" s="48"/>
      <c r="D266" s="49"/>
      <c r="E266" s="48"/>
      <c r="F266" s="52"/>
      <c r="G266" s="48"/>
      <c r="H266" s="53"/>
      <c r="I266" s="48"/>
      <c r="J266" s="53"/>
      <c r="K266" s="48"/>
      <c r="L266" s="50"/>
      <c r="M266" s="48"/>
      <c r="N266" s="51"/>
      <c r="O266" s="48"/>
      <c r="P266" s="44"/>
    </row>
    <row r="267" spans="2:16" s="41" customFormat="1" ht="14.1" customHeight="1">
      <c r="B267" s="47"/>
      <c r="C267" s="48"/>
      <c r="D267" s="49"/>
      <c r="E267" s="48"/>
      <c r="F267" s="52"/>
      <c r="G267" s="48"/>
      <c r="H267" s="53"/>
      <c r="I267" s="48"/>
      <c r="J267" s="53"/>
      <c r="K267" s="48"/>
      <c r="L267" s="50"/>
      <c r="M267" s="48"/>
      <c r="N267" s="51"/>
      <c r="O267" s="48"/>
      <c r="P267" s="44"/>
    </row>
    <row r="268" spans="2:16" s="41" customFormat="1" ht="14.1" customHeight="1">
      <c r="B268" s="47"/>
      <c r="C268" s="48"/>
      <c r="D268" s="49"/>
      <c r="E268" s="48"/>
      <c r="F268" s="52"/>
      <c r="G268" s="48"/>
      <c r="H268" s="53"/>
      <c r="I268" s="48"/>
      <c r="J268" s="53"/>
      <c r="K268" s="48"/>
      <c r="L268" s="50"/>
      <c r="M268" s="48"/>
      <c r="N268" s="51"/>
      <c r="O268" s="48"/>
      <c r="P268" s="44"/>
    </row>
    <row r="269" spans="2:16" s="41" customFormat="1" ht="14.1" customHeight="1">
      <c r="B269" s="47"/>
      <c r="C269" s="48"/>
      <c r="D269" s="49"/>
      <c r="E269" s="48"/>
      <c r="F269" s="52"/>
      <c r="G269" s="48"/>
      <c r="H269" s="53"/>
      <c r="I269" s="48"/>
      <c r="J269" s="53"/>
      <c r="K269" s="48"/>
      <c r="L269" s="50"/>
      <c r="M269" s="48"/>
      <c r="N269" s="51"/>
      <c r="O269" s="48"/>
      <c r="P269" s="44"/>
    </row>
    <row r="270" spans="2:16" s="41" customFormat="1" ht="14.1" customHeight="1">
      <c r="B270" s="47"/>
      <c r="C270" s="48"/>
      <c r="D270" s="49"/>
      <c r="E270" s="48"/>
      <c r="F270" s="52"/>
      <c r="G270" s="48"/>
      <c r="H270" s="53"/>
      <c r="I270" s="48"/>
      <c r="J270" s="53"/>
      <c r="K270" s="48"/>
      <c r="L270" s="50"/>
      <c r="M270" s="48"/>
      <c r="N270" s="51"/>
      <c r="O270" s="48"/>
      <c r="P270" s="44"/>
    </row>
    <row r="271" spans="2:16" s="41" customFormat="1" ht="14.1" customHeight="1">
      <c r="B271" s="47"/>
      <c r="C271" s="48"/>
      <c r="D271" s="49"/>
      <c r="E271" s="48"/>
      <c r="F271" s="52"/>
      <c r="G271" s="48"/>
      <c r="H271" s="53"/>
      <c r="I271" s="48"/>
      <c r="J271" s="53"/>
      <c r="K271" s="48"/>
      <c r="L271" s="50"/>
      <c r="M271" s="48"/>
      <c r="N271" s="51"/>
      <c r="O271" s="48"/>
      <c r="P271" s="44"/>
    </row>
    <row r="272" spans="2:16" s="41" customFormat="1" ht="14.1" customHeight="1">
      <c r="B272" s="47"/>
      <c r="C272" s="48"/>
      <c r="D272" s="49"/>
      <c r="E272" s="48"/>
      <c r="F272" s="52"/>
      <c r="G272" s="48"/>
      <c r="H272" s="53"/>
      <c r="I272" s="48"/>
      <c r="J272" s="53"/>
      <c r="K272" s="48"/>
      <c r="L272" s="50"/>
      <c r="M272" s="48"/>
      <c r="N272" s="51"/>
      <c r="O272" s="48"/>
      <c r="P272" s="44"/>
    </row>
    <row r="273" spans="2:16" s="41" customFormat="1" ht="14.1" customHeight="1">
      <c r="B273" s="47"/>
      <c r="C273" s="48"/>
      <c r="D273" s="49"/>
      <c r="E273" s="48"/>
      <c r="F273" s="52"/>
      <c r="G273" s="48"/>
      <c r="H273" s="53"/>
      <c r="I273" s="48"/>
      <c r="J273" s="53"/>
      <c r="K273" s="48"/>
      <c r="L273" s="50"/>
      <c r="M273" s="48"/>
      <c r="N273" s="51"/>
      <c r="O273" s="48"/>
      <c r="P273" s="44"/>
    </row>
    <row r="274" spans="2:16" s="41" customFormat="1" ht="14.1" customHeight="1">
      <c r="B274" s="47"/>
      <c r="C274" s="48"/>
      <c r="D274" s="49"/>
      <c r="E274" s="48"/>
      <c r="F274" s="52"/>
      <c r="G274" s="48"/>
      <c r="H274" s="53"/>
      <c r="I274" s="48"/>
      <c r="J274" s="53"/>
      <c r="K274" s="48"/>
      <c r="L274" s="50"/>
      <c r="M274" s="48"/>
      <c r="N274" s="51"/>
      <c r="O274" s="48"/>
      <c r="P274" s="44"/>
    </row>
    <row r="275" spans="2:16" s="41" customFormat="1" ht="14.1" customHeight="1">
      <c r="B275" s="47"/>
      <c r="C275" s="48"/>
      <c r="D275" s="49"/>
      <c r="E275" s="48"/>
      <c r="F275" s="52"/>
      <c r="G275" s="48"/>
      <c r="H275" s="53"/>
      <c r="I275" s="48"/>
      <c r="J275" s="53"/>
      <c r="K275" s="48"/>
      <c r="L275" s="50"/>
      <c r="M275" s="48"/>
      <c r="N275" s="51"/>
      <c r="O275" s="48"/>
      <c r="P275" s="44"/>
    </row>
    <row r="276" spans="2:16" s="41" customFormat="1" ht="14.1" customHeight="1">
      <c r="B276" s="47"/>
      <c r="C276" s="48"/>
      <c r="D276" s="49"/>
      <c r="E276" s="48"/>
      <c r="F276" s="52"/>
      <c r="G276" s="48"/>
      <c r="H276" s="53"/>
      <c r="I276" s="48"/>
      <c r="J276" s="53"/>
      <c r="K276" s="48"/>
      <c r="L276" s="50"/>
      <c r="M276" s="48"/>
      <c r="N276" s="51"/>
      <c r="O276" s="48"/>
      <c r="P276" s="44"/>
    </row>
    <row r="277" spans="2:16" s="41" customFormat="1" ht="14.1" customHeight="1">
      <c r="B277" s="47"/>
      <c r="C277" s="48"/>
      <c r="D277" s="49"/>
      <c r="E277" s="48"/>
      <c r="F277" s="52"/>
      <c r="G277" s="48"/>
      <c r="H277" s="53"/>
      <c r="I277" s="48"/>
      <c r="J277" s="53"/>
      <c r="K277" s="48"/>
      <c r="L277" s="50"/>
      <c r="M277" s="48"/>
      <c r="N277" s="51"/>
      <c r="O277" s="48"/>
      <c r="P277" s="44"/>
    </row>
    <row r="278" spans="2:16" s="41" customFormat="1" ht="14.1" customHeight="1">
      <c r="B278" s="47"/>
      <c r="C278" s="48"/>
      <c r="D278" s="49"/>
      <c r="E278" s="48"/>
      <c r="F278" s="52"/>
      <c r="G278" s="48"/>
      <c r="H278" s="53"/>
      <c r="I278" s="48"/>
      <c r="J278" s="53"/>
      <c r="K278" s="48"/>
      <c r="L278" s="50"/>
      <c r="M278" s="48"/>
      <c r="N278" s="51"/>
      <c r="O278" s="48"/>
      <c r="P278" s="44"/>
    </row>
    <row r="279" spans="2:16" s="41" customFormat="1" ht="14.1" customHeight="1">
      <c r="B279" s="47"/>
      <c r="C279" s="48"/>
      <c r="D279" s="49"/>
      <c r="E279" s="48"/>
      <c r="F279" s="52"/>
      <c r="G279" s="48"/>
      <c r="H279" s="53"/>
      <c r="I279" s="48"/>
      <c r="J279" s="53"/>
      <c r="K279" s="48"/>
      <c r="L279" s="50"/>
      <c r="M279" s="48"/>
      <c r="N279" s="51"/>
      <c r="O279" s="48"/>
      <c r="P279" s="44"/>
    </row>
    <row r="280" spans="2:16" s="41" customFormat="1" ht="14.1" customHeight="1">
      <c r="B280" s="47"/>
      <c r="C280" s="48"/>
      <c r="D280" s="49"/>
      <c r="E280" s="48"/>
      <c r="F280" s="52"/>
      <c r="G280" s="48"/>
      <c r="H280" s="53"/>
      <c r="I280" s="48"/>
      <c r="J280" s="53"/>
      <c r="K280" s="48"/>
      <c r="L280" s="50"/>
      <c r="M280" s="48"/>
      <c r="N280" s="51"/>
      <c r="O280" s="48"/>
      <c r="P280" s="44"/>
    </row>
    <row r="281" spans="2:16" s="41" customFormat="1" ht="14.1" customHeight="1">
      <c r="B281" s="47"/>
      <c r="C281" s="48"/>
      <c r="D281" s="49"/>
      <c r="E281" s="48"/>
      <c r="F281" s="52"/>
      <c r="G281" s="48"/>
      <c r="H281" s="53"/>
      <c r="I281" s="48"/>
      <c r="J281" s="53"/>
      <c r="K281" s="48"/>
      <c r="L281" s="50"/>
      <c r="M281" s="48"/>
      <c r="N281" s="51"/>
      <c r="O281" s="48"/>
      <c r="P281" s="44"/>
    </row>
    <row r="282" spans="2:16" s="41" customFormat="1" ht="14.1" customHeight="1">
      <c r="B282" s="47"/>
      <c r="C282" s="48"/>
      <c r="D282" s="49"/>
      <c r="E282" s="48"/>
      <c r="F282" s="52"/>
      <c r="G282" s="48"/>
      <c r="H282" s="53"/>
      <c r="I282" s="48"/>
      <c r="J282" s="53"/>
      <c r="K282" s="48"/>
      <c r="L282" s="50"/>
      <c r="M282" s="48"/>
      <c r="N282" s="51"/>
      <c r="O282" s="48"/>
      <c r="P282" s="44"/>
    </row>
    <row r="283" spans="2:16" s="41" customFormat="1" ht="14.1" customHeight="1">
      <c r="B283" s="47"/>
      <c r="C283" s="48"/>
      <c r="D283" s="49"/>
      <c r="E283" s="48"/>
      <c r="F283" s="52"/>
      <c r="G283" s="48"/>
      <c r="H283" s="53"/>
      <c r="I283" s="48"/>
      <c r="J283" s="53"/>
      <c r="K283" s="48"/>
      <c r="L283" s="50"/>
      <c r="M283" s="48"/>
      <c r="N283" s="51"/>
      <c r="O283" s="48"/>
      <c r="P283" s="44"/>
    </row>
    <row r="284" spans="2:16" s="41" customFormat="1" ht="14.1" customHeight="1">
      <c r="B284" s="47"/>
      <c r="C284" s="48"/>
      <c r="D284" s="49"/>
      <c r="E284" s="48"/>
      <c r="F284" s="52"/>
      <c r="G284" s="48"/>
      <c r="H284" s="53"/>
      <c r="I284" s="48"/>
      <c r="J284" s="53"/>
      <c r="K284" s="48"/>
      <c r="L284" s="50"/>
      <c r="M284" s="48"/>
      <c r="N284" s="51"/>
      <c r="O284" s="48"/>
      <c r="P284" s="44"/>
    </row>
    <row r="285" spans="2:16" s="41" customFormat="1" ht="14.1" customHeight="1">
      <c r="B285" s="47"/>
      <c r="C285" s="48"/>
      <c r="D285" s="49"/>
      <c r="E285" s="48"/>
      <c r="F285" s="52"/>
      <c r="G285" s="48"/>
      <c r="H285" s="53"/>
      <c r="I285" s="48"/>
      <c r="J285" s="53"/>
      <c r="K285" s="48"/>
      <c r="L285" s="50"/>
      <c r="M285" s="48"/>
      <c r="N285" s="51"/>
      <c r="O285" s="48"/>
      <c r="P285" s="44"/>
    </row>
    <row r="286" spans="2:16" s="41" customFormat="1" ht="14.1" customHeight="1">
      <c r="B286" s="47"/>
      <c r="C286" s="48"/>
      <c r="D286" s="49"/>
      <c r="E286" s="48"/>
      <c r="F286" s="52"/>
      <c r="G286" s="48"/>
      <c r="H286" s="53"/>
      <c r="I286" s="48"/>
      <c r="J286" s="53"/>
      <c r="K286" s="48"/>
      <c r="L286" s="50"/>
      <c r="M286" s="48"/>
      <c r="N286" s="51"/>
      <c r="O286" s="48"/>
      <c r="P286" s="44"/>
    </row>
    <row r="287" spans="2:16" s="41" customFormat="1" ht="14.1" customHeight="1">
      <c r="B287" s="47"/>
      <c r="C287" s="48"/>
      <c r="D287" s="49"/>
      <c r="E287" s="48"/>
      <c r="F287" s="52"/>
      <c r="G287" s="48"/>
      <c r="H287" s="53"/>
      <c r="I287" s="48"/>
      <c r="J287" s="53"/>
      <c r="K287" s="48"/>
      <c r="L287" s="50"/>
      <c r="M287" s="48"/>
      <c r="N287" s="51"/>
      <c r="O287" s="48"/>
      <c r="P287" s="44"/>
    </row>
    <row r="288" spans="2:16" s="41" customFormat="1" ht="14.1" customHeight="1">
      <c r="B288" s="47"/>
      <c r="C288" s="48"/>
      <c r="D288" s="49"/>
      <c r="E288" s="48"/>
      <c r="F288" s="52"/>
      <c r="G288" s="48"/>
      <c r="H288" s="53"/>
      <c r="I288" s="48"/>
      <c r="J288" s="53"/>
      <c r="K288" s="48"/>
      <c r="L288" s="50"/>
      <c r="M288" s="48"/>
      <c r="N288" s="51"/>
      <c r="O288" s="48"/>
      <c r="P288" s="44"/>
    </row>
    <row r="289" spans="2:16" s="41" customFormat="1" ht="14.1" customHeight="1">
      <c r="B289" s="47"/>
      <c r="C289" s="48"/>
      <c r="D289" s="49"/>
      <c r="E289" s="48"/>
      <c r="F289" s="52"/>
      <c r="G289" s="48"/>
      <c r="H289" s="53"/>
      <c r="I289" s="48"/>
      <c r="J289" s="53"/>
      <c r="K289" s="48"/>
      <c r="L289" s="50"/>
      <c r="M289" s="48"/>
      <c r="N289" s="51"/>
      <c r="O289" s="48"/>
      <c r="P289" s="44"/>
    </row>
    <row r="290" spans="2:16" s="41" customFormat="1" ht="14.1" customHeight="1">
      <c r="B290" s="47"/>
      <c r="C290" s="48"/>
      <c r="D290" s="49"/>
      <c r="E290" s="48"/>
      <c r="F290" s="52"/>
      <c r="G290" s="48"/>
      <c r="H290" s="53"/>
      <c r="I290" s="48"/>
      <c r="J290" s="53"/>
      <c r="K290" s="48"/>
      <c r="L290" s="50"/>
      <c r="M290" s="48"/>
      <c r="N290" s="51"/>
      <c r="O290" s="48"/>
      <c r="P290" s="44"/>
    </row>
    <row r="291" spans="2:16" s="41" customFormat="1" ht="14.1" customHeight="1">
      <c r="B291" s="47"/>
      <c r="C291" s="48"/>
      <c r="D291" s="49"/>
      <c r="E291" s="48"/>
      <c r="F291" s="52"/>
      <c r="G291" s="48"/>
      <c r="H291" s="53"/>
      <c r="I291" s="48"/>
      <c r="J291" s="53"/>
      <c r="K291" s="48"/>
      <c r="L291" s="50"/>
      <c r="M291" s="48"/>
      <c r="N291" s="51"/>
      <c r="O291" s="48"/>
      <c r="P291" s="44"/>
    </row>
    <row r="292" spans="2:16" s="41" customFormat="1" ht="14.1" customHeight="1">
      <c r="B292" s="47"/>
      <c r="C292" s="48"/>
      <c r="D292" s="49"/>
      <c r="E292" s="48"/>
      <c r="F292" s="52"/>
      <c r="G292" s="48"/>
      <c r="H292" s="53"/>
      <c r="I292" s="48"/>
      <c r="J292" s="53"/>
      <c r="K292" s="48"/>
      <c r="L292" s="50"/>
      <c r="M292" s="48"/>
      <c r="N292" s="51"/>
      <c r="O292" s="48"/>
      <c r="P292" s="44"/>
    </row>
    <row r="293" spans="2:16" s="41" customFormat="1" ht="14.1" customHeight="1">
      <c r="B293" s="47"/>
      <c r="C293" s="48"/>
      <c r="D293" s="49"/>
      <c r="E293" s="48"/>
      <c r="F293" s="52"/>
      <c r="G293" s="48"/>
      <c r="H293" s="53"/>
      <c r="I293" s="48"/>
      <c r="J293" s="53"/>
      <c r="K293" s="48"/>
      <c r="L293" s="50"/>
      <c r="M293" s="48"/>
      <c r="N293" s="51"/>
      <c r="O293" s="48"/>
      <c r="P293" s="44"/>
    </row>
    <row r="294" spans="2:16" s="41" customFormat="1" ht="14.1" customHeight="1">
      <c r="B294" s="47"/>
      <c r="C294" s="48"/>
      <c r="D294" s="49"/>
      <c r="E294" s="48"/>
      <c r="F294" s="52"/>
      <c r="G294" s="48"/>
      <c r="H294" s="53"/>
      <c r="I294" s="48"/>
      <c r="J294" s="53"/>
      <c r="K294" s="48"/>
      <c r="L294" s="50"/>
      <c r="M294" s="48"/>
      <c r="N294" s="51"/>
      <c r="O294" s="48"/>
      <c r="P294" s="44"/>
    </row>
    <row r="295" spans="2:16" s="41" customFormat="1" ht="14.1" customHeight="1">
      <c r="B295" s="47"/>
      <c r="C295" s="48"/>
      <c r="D295" s="49"/>
      <c r="E295" s="48"/>
      <c r="F295" s="52"/>
      <c r="G295" s="48"/>
      <c r="H295" s="53"/>
      <c r="I295" s="48"/>
      <c r="J295" s="53"/>
      <c r="K295" s="48"/>
      <c r="L295" s="50"/>
      <c r="M295" s="48"/>
      <c r="N295" s="51"/>
      <c r="O295" s="48"/>
      <c r="P295" s="44"/>
    </row>
    <row r="296" spans="2:16" s="41" customFormat="1" ht="14.1" customHeight="1">
      <c r="B296" s="47"/>
      <c r="C296" s="48"/>
      <c r="D296" s="49"/>
      <c r="E296" s="48"/>
      <c r="F296" s="52"/>
      <c r="G296" s="48"/>
      <c r="H296" s="53"/>
      <c r="I296" s="48"/>
      <c r="J296" s="53"/>
      <c r="K296" s="48"/>
      <c r="L296" s="50"/>
      <c r="M296" s="48"/>
      <c r="N296" s="51"/>
      <c r="O296" s="48"/>
      <c r="P296" s="44"/>
    </row>
    <row r="297" spans="2:16" s="41" customFormat="1" ht="14.1" customHeight="1">
      <c r="B297" s="47"/>
      <c r="C297" s="48"/>
      <c r="D297" s="49"/>
      <c r="E297" s="48"/>
      <c r="F297" s="52"/>
      <c r="G297" s="48"/>
      <c r="H297" s="53"/>
      <c r="I297" s="48"/>
      <c r="J297" s="53"/>
      <c r="K297" s="48"/>
      <c r="L297" s="50"/>
      <c r="M297" s="48"/>
      <c r="N297" s="51"/>
      <c r="O297" s="48"/>
      <c r="P297" s="44"/>
    </row>
    <row r="298" spans="2:16" s="41" customFormat="1" ht="14.1" customHeight="1">
      <c r="B298" s="47"/>
      <c r="C298" s="48"/>
      <c r="D298" s="49"/>
      <c r="E298" s="48"/>
      <c r="F298" s="52"/>
      <c r="G298" s="48"/>
      <c r="H298" s="53"/>
      <c r="I298" s="48"/>
      <c r="J298" s="53"/>
      <c r="K298" s="48"/>
      <c r="L298" s="50"/>
      <c r="M298" s="48"/>
      <c r="N298" s="51"/>
      <c r="O298" s="48"/>
      <c r="P298" s="44"/>
    </row>
    <row r="299" spans="2:16" s="41" customFormat="1" ht="14.1" customHeight="1">
      <c r="B299" s="47"/>
      <c r="C299" s="48"/>
      <c r="D299" s="49"/>
      <c r="E299" s="48"/>
      <c r="F299" s="52"/>
      <c r="G299" s="48"/>
      <c r="H299" s="53"/>
      <c r="I299" s="48"/>
      <c r="J299" s="53"/>
      <c r="K299" s="48"/>
      <c r="L299" s="50"/>
      <c r="M299" s="48"/>
      <c r="N299" s="51"/>
      <c r="O299" s="48"/>
      <c r="P299" s="44"/>
    </row>
    <row r="300" spans="2:16" s="41" customFormat="1" ht="14.1" customHeight="1">
      <c r="B300" s="47"/>
      <c r="C300" s="48"/>
      <c r="D300" s="49"/>
      <c r="E300" s="48"/>
      <c r="F300" s="52"/>
      <c r="G300" s="48"/>
      <c r="H300" s="53"/>
      <c r="I300" s="48"/>
      <c r="J300" s="53"/>
      <c r="K300" s="48"/>
      <c r="L300" s="50"/>
      <c r="M300" s="48"/>
      <c r="N300" s="51"/>
      <c r="O300" s="48"/>
      <c r="P300" s="44"/>
    </row>
    <row r="301" spans="2:16" s="41" customFormat="1" ht="14.1" customHeight="1">
      <c r="B301" s="47"/>
      <c r="C301" s="48"/>
      <c r="D301" s="49"/>
      <c r="E301" s="48"/>
      <c r="F301" s="52"/>
      <c r="G301" s="48"/>
      <c r="H301" s="53"/>
      <c r="I301" s="48"/>
      <c r="J301" s="53"/>
      <c r="K301" s="48"/>
      <c r="L301" s="50"/>
      <c r="M301" s="48"/>
      <c r="N301" s="51"/>
      <c r="O301" s="48"/>
      <c r="P301" s="44"/>
    </row>
    <row r="302" spans="2:16" s="41" customFormat="1" ht="14.1" customHeight="1">
      <c r="B302" s="47"/>
      <c r="C302" s="48"/>
      <c r="D302" s="49"/>
      <c r="E302" s="48"/>
      <c r="F302" s="52"/>
      <c r="G302" s="48"/>
      <c r="H302" s="53"/>
      <c r="I302" s="48"/>
      <c r="J302" s="53"/>
      <c r="K302" s="48"/>
      <c r="L302" s="50"/>
      <c r="M302" s="48"/>
      <c r="N302" s="51"/>
      <c r="O302" s="48"/>
      <c r="P302" s="44"/>
    </row>
    <row r="303" spans="2:16" s="41" customFormat="1" ht="14.1" customHeight="1">
      <c r="B303" s="47"/>
      <c r="C303" s="48"/>
      <c r="D303" s="49"/>
      <c r="E303" s="48"/>
      <c r="F303" s="52"/>
      <c r="G303" s="48"/>
      <c r="H303" s="53"/>
      <c r="I303" s="48"/>
      <c r="J303" s="53"/>
      <c r="K303" s="48"/>
      <c r="L303" s="50"/>
      <c r="M303" s="48"/>
      <c r="N303" s="51"/>
      <c r="O303" s="48"/>
      <c r="P303" s="44"/>
    </row>
    <row r="304" spans="2:16" s="41" customFormat="1" ht="14.1" customHeight="1">
      <c r="B304" s="47"/>
      <c r="C304" s="48"/>
      <c r="D304" s="49"/>
      <c r="E304" s="48"/>
      <c r="F304" s="52"/>
      <c r="G304" s="48"/>
      <c r="H304" s="53"/>
      <c r="I304" s="48"/>
      <c r="J304" s="53"/>
      <c r="K304" s="48"/>
      <c r="L304" s="50"/>
      <c r="M304" s="48"/>
      <c r="N304" s="51"/>
      <c r="O304" s="48"/>
      <c r="P304" s="44"/>
    </row>
    <row r="305" spans="2:16" s="41" customFormat="1" ht="14.1" customHeight="1">
      <c r="B305" s="47"/>
      <c r="C305" s="48"/>
      <c r="D305" s="49"/>
      <c r="E305" s="48"/>
      <c r="F305" s="52"/>
      <c r="G305" s="48"/>
      <c r="H305" s="53"/>
      <c r="I305" s="48"/>
      <c r="J305" s="53"/>
      <c r="K305" s="48"/>
      <c r="L305" s="50"/>
      <c r="M305" s="48"/>
      <c r="N305" s="51"/>
      <c r="O305" s="48"/>
      <c r="P305" s="44"/>
    </row>
    <row r="306" spans="2:16" s="41" customFormat="1" ht="14.1" customHeight="1">
      <c r="B306" s="47"/>
      <c r="C306" s="48"/>
      <c r="D306" s="49"/>
      <c r="E306" s="48"/>
      <c r="F306" s="52"/>
      <c r="G306" s="48"/>
      <c r="H306" s="53"/>
      <c r="I306" s="48"/>
      <c r="J306" s="53"/>
      <c r="K306" s="48"/>
      <c r="L306" s="50"/>
      <c r="M306" s="48"/>
      <c r="N306" s="51"/>
      <c r="O306" s="48"/>
      <c r="P306" s="44"/>
    </row>
    <row r="307" spans="2:16" s="41" customFormat="1" ht="14.1" customHeight="1">
      <c r="B307" s="47"/>
      <c r="C307" s="48"/>
      <c r="D307" s="49"/>
      <c r="E307" s="48"/>
      <c r="F307" s="52"/>
      <c r="G307" s="48"/>
      <c r="H307" s="53"/>
      <c r="I307" s="48"/>
      <c r="J307" s="53"/>
      <c r="K307" s="48"/>
      <c r="L307" s="50"/>
      <c r="M307" s="48"/>
      <c r="N307" s="51"/>
      <c r="O307" s="48"/>
      <c r="P307" s="44"/>
    </row>
    <row r="308" spans="2:16" s="41" customFormat="1" ht="14.1" customHeight="1">
      <c r="B308" s="47"/>
      <c r="C308" s="48"/>
      <c r="D308" s="49"/>
      <c r="E308" s="48"/>
      <c r="F308" s="52"/>
      <c r="G308" s="48"/>
      <c r="H308" s="53"/>
      <c r="I308" s="48"/>
      <c r="J308" s="53"/>
      <c r="K308" s="48"/>
      <c r="L308" s="50"/>
      <c r="M308" s="48"/>
      <c r="N308" s="51"/>
      <c r="O308" s="48"/>
      <c r="P308" s="44"/>
    </row>
    <row r="309" spans="2:16" s="41" customFormat="1" ht="14.1" customHeight="1">
      <c r="B309" s="47"/>
      <c r="C309" s="48"/>
      <c r="D309" s="49"/>
      <c r="E309" s="48"/>
      <c r="F309" s="52"/>
      <c r="G309" s="48"/>
      <c r="H309" s="53"/>
      <c r="I309" s="48"/>
      <c r="J309" s="53"/>
      <c r="K309" s="48"/>
      <c r="L309" s="50"/>
      <c r="M309" s="48"/>
      <c r="N309" s="51"/>
      <c r="O309" s="48"/>
      <c r="P309" s="44"/>
    </row>
    <row r="310" spans="2:16" s="41" customFormat="1" ht="14.1" customHeight="1">
      <c r="B310" s="47"/>
      <c r="C310" s="48"/>
      <c r="D310" s="49"/>
      <c r="E310" s="48"/>
      <c r="F310" s="52"/>
      <c r="G310" s="48"/>
      <c r="H310" s="53"/>
      <c r="I310" s="48"/>
      <c r="J310" s="53"/>
      <c r="K310" s="48"/>
      <c r="L310" s="50"/>
      <c r="M310" s="48"/>
      <c r="N310" s="51"/>
      <c r="O310" s="48"/>
      <c r="P310" s="44"/>
    </row>
    <row r="311" spans="2:16" s="41" customFormat="1" ht="14.1" customHeight="1">
      <c r="B311" s="47"/>
      <c r="C311" s="48"/>
      <c r="D311" s="49"/>
      <c r="E311" s="48"/>
      <c r="F311" s="52"/>
      <c r="G311" s="48"/>
      <c r="H311" s="53"/>
      <c r="I311" s="48"/>
      <c r="J311" s="53"/>
      <c r="K311" s="48"/>
      <c r="L311" s="50"/>
      <c r="M311" s="48"/>
      <c r="N311" s="51"/>
      <c r="O311" s="48"/>
      <c r="P311" s="44"/>
    </row>
    <row r="312" spans="2:16" s="41" customFormat="1" ht="14.1" customHeight="1">
      <c r="B312" s="47"/>
      <c r="C312" s="48"/>
      <c r="D312" s="49"/>
      <c r="E312" s="48"/>
      <c r="F312" s="52"/>
      <c r="G312" s="48"/>
      <c r="H312" s="53"/>
      <c r="I312" s="48"/>
      <c r="J312" s="53"/>
      <c r="K312" s="48"/>
      <c r="L312" s="50"/>
      <c r="M312" s="48"/>
      <c r="N312" s="51"/>
      <c r="O312" s="48"/>
      <c r="P312" s="44"/>
    </row>
    <row r="313" spans="2:16" s="41" customFormat="1" ht="14.1" customHeight="1">
      <c r="B313" s="47"/>
      <c r="C313" s="48"/>
      <c r="D313" s="49"/>
      <c r="E313" s="48"/>
      <c r="F313" s="52"/>
      <c r="G313" s="48"/>
      <c r="H313" s="53"/>
      <c r="I313" s="48"/>
      <c r="J313" s="53"/>
      <c r="K313" s="48"/>
      <c r="L313" s="50"/>
      <c r="M313" s="48"/>
      <c r="N313" s="51"/>
      <c r="O313" s="48"/>
      <c r="P313" s="44"/>
    </row>
    <row r="314" spans="2:16" s="41" customFormat="1" ht="14.1" customHeight="1">
      <c r="B314" s="47"/>
      <c r="C314" s="48"/>
      <c r="D314" s="49"/>
      <c r="E314" s="48"/>
      <c r="F314" s="52"/>
      <c r="G314" s="48"/>
      <c r="H314" s="53"/>
      <c r="I314" s="48"/>
      <c r="J314" s="53"/>
      <c r="K314" s="48"/>
      <c r="L314" s="50"/>
      <c r="M314" s="48"/>
      <c r="N314" s="51"/>
      <c r="O314" s="48"/>
      <c r="P314" s="44"/>
    </row>
    <row r="315" spans="2:16" s="41" customFormat="1" ht="14.1" customHeight="1">
      <c r="B315" s="47"/>
      <c r="C315" s="48"/>
      <c r="D315" s="49"/>
      <c r="E315" s="48"/>
      <c r="F315" s="52"/>
      <c r="G315" s="48"/>
      <c r="H315" s="53"/>
      <c r="I315" s="48"/>
      <c r="J315" s="53"/>
      <c r="K315" s="48"/>
      <c r="L315" s="50"/>
      <c r="M315" s="48"/>
      <c r="N315" s="51"/>
      <c r="O315" s="48"/>
      <c r="P315" s="44"/>
    </row>
    <row r="316" spans="2:16" s="41" customFormat="1" ht="14.1" customHeight="1">
      <c r="B316" s="47"/>
      <c r="C316" s="48"/>
      <c r="D316" s="49"/>
      <c r="E316" s="48"/>
      <c r="F316" s="52"/>
      <c r="G316" s="48"/>
      <c r="H316" s="53"/>
      <c r="I316" s="48"/>
      <c r="J316" s="53"/>
      <c r="K316" s="48"/>
      <c r="L316" s="50"/>
      <c r="M316" s="48"/>
      <c r="N316" s="51"/>
      <c r="O316" s="48"/>
      <c r="P316" s="44"/>
    </row>
    <row r="317" spans="2:16" s="41" customFormat="1" ht="14.1" customHeight="1">
      <c r="B317" s="47"/>
      <c r="C317" s="48"/>
      <c r="D317" s="49"/>
      <c r="E317" s="48"/>
      <c r="F317" s="52"/>
      <c r="G317" s="48"/>
      <c r="H317" s="53"/>
      <c r="I317" s="48"/>
      <c r="J317" s="53"/>
      <c r="K317" s="48"/>
      <c r="L317" s="50"/>
      <c r="M317" s="48"/>
      <c r="N317" s="51"/>
      <c r="O317" s="48"/>
      <c r="P317" s="44"/>
    </row>
    <row r="318" spans="2:16" s="41" customFormat="1" ht="14.1" customHeight="1">
      <c r="B318" s="47"/>
      <c r="C318" s="48"/>
      <c r="D318" s="49"/>
      <c r="E318" s="48"/>
      <c r="F318" s="52"/>
      <c r="G318" s="48"/>
      <c r="H318" s="53"/>
      <c r="I318" s="48"/>
      <c r="J318" s="53"/>
      <c r="K318" s="48"/>
      <c r="L318" s="50"/>
      <c r="M318" s="48"/>
      <c r="N318" s="51"/>
      <c r="O318" s="48"/>
      <c r="P318" s="44"/>
    </row>
    <row r="319" spans="2:16" s="41" customFormat="1" ht="14.1" customHeight="1">
      <c r="B319" s="47"/>
      <c r="C319" s="48"/>
      <c r="D319" s="49"/>
      <c r="E319" s="48"/>
      <c r="F319" s="52"/>
      <c r="G319" s="48"/>
      <c r="H319" s="53"/>
      <c r="I319" s="48"/>
      <c r="J319" s="53"/>
      <c r="K319" s="48"/>
      <c r="L319" s="50"/>
      <c r="M319" s="48"/>
      <c r="N319" s="51"/>
      <c r="O319" s="48"/>
      <c r="P319" s="44"/>
    </row>
    <row r="320" spans="2:16" s="41" customFormat="1" ht="14.1" customHeight="1">
      <c r="B320" s="47"/>
      <c r="C320" s="48"/>
      <c r="D320" s="49"/>
      <c r="E320" s="48"/>
      <c r="F320" s="52"/>
      <c r="G320" s="48"/>
      <c r="H320" s="53"/>
      <c r="I320" s="48"/>
      <c r="J320" s="53"/>
      <c r="K320" s="48"/>
      <c r="L320" s="50"/>
      <c r="M320" s="48"/>
      <c r="N320" s="51"/>
      <c r="O320" s="48"/>
      <c r="P320" s="44"/>
    </row>
    <row r="321" spans="2:16" s="41" customFormat="1" ht="14.1" customHeight="1">
      <c r="B321" s="47"/>
      <c r="C321" s="48"/>
      <c r="D321" s="49"/>
      <c r="E321" s="48"/>
      <c r="F321" s="52"/>
      <c r="G321" s="48"/>
      <c r="H321" s="53"/>
      <c r="I321" s="48"/>
      <c r="J321" s="53"/>
      <c r="K321" s="48"/>
      <c r="L321" s="50"/>
      <c r="M321" s="48"/>
      <c r="N321" s="51"/>
      <c r="O321" s="48"/>
      <c r="P321" s="44"/>
    </row>
    <row r="322" spans="2:16" s="41" customFormat="1" ht="14.1" customHeight="1">
      <c r="B322" s="47"/>
      <c r="C322" s="48"/>
      <c r="D322" s="49"/>
      <c r="E322" s="48"/>
      <c r="F322" s="52"/>
      <c r="G322" s="48"/>
      <c r="H322" s="53"/>
      <c r="I322" s="48"/>
      <c r="J322" s="53"/>
      <c r="K322" s="48"/>
      <c r="L322" s="50"/>
      <c r="M322" s="48"/>
      <c r="N322" s="51"/>
      <c r="O322" s="48"/>
      <c r="P322" s="44"/>
    </row>
    <row r="323" spans="2:16" s="41" customFormat="1" ht="14.1" customHeight="1">
      <c r="B323" s="47"/>
      <c r="C323" s="48"/>
      <c r="D323" s="49"/>
      <c r="E323" s="48"/>
      <c r="F323" s="52"/>
      <c r="G323" s="48"/>
      <c r="H323" s="53"/>
      <c r="I323" s="48"/>
      <c r="J323" s="53"/>
      <c r="K323" s="48"/>
      <c r="L323" s="50"/>
      <c r="M323" s="48"/>
      <c r="N323" s="51"/>
      <c r="O323" s="48"/>
      <c r="P323" s="44"/>
    </row>
    <row r="324" spans="2:16" s="41" customFormat="1" ht="14.1" customHeight="1">
      <c r="B324" s="47"/>
      <c r="C324" s="48"/>
      <c r="D324" s="49"/>
      <c r="E324" s="48"/>
      <c r="F324" s="52"/>
      <c r="G324" s="48"/>
      <c r="H324" s="53"/>
      <c r="I324" s="48"/>
      <c r="J324" s="53"/>
      <c r="K324" s="48"/>
      <c r="L324" s="50"/>
      <c r="M324" s="48"/>
      <c r="N324" s="51"/>
      <c r="O324" s="48"/>
      <c r="P324" s="44"/>
    </row>
    <row r="325" spans="2:16" s="41" customFormat="1" ht="14.1" customHeight="1">
      <c r="B325" s="47"/>
      <c r="C325" s="48"/>
      <c r="D325" s="49"/>
      <c r="E325" s="48"/>
      <c r="F325" s="52"/>
      <c r="G325" s="48"/>
      <c r="H325" s="53"/>
      <c r="I325" s="48"/>
      <c r="J325" s="53"/>
      <c r="K325" s="48"/>
      <c r="L325" s="50"/>
      <c r="M325" s="48"/>
      <c r="N325" s="51"/>
      <c r="O325" s="48"/>
      <c r="P325" s="44"/>
    </row>
    <row r="326" spans="2:16" s="41" customFormat="1" ht="14.1" customHeight="1">
      <c r="B326" s="47"/>
      <c r="C326" s="48"/>
      <c r="D326" s="49"/>
      <c r="E326" s="48"/>
      <c r="F326" s="52"/>
      <c r="G326" s="48"/>
      <c r="H326" s="53"/>
      <c r="I326" s="48"/>
      <c r="J326" s="53"/>
      <c r="K326" s="48"/>
      <c r="L326" s="50"/>
      <c r="M326" s="48"/>
      <c r="N326" s="51"/>
      <c r="O326" s="48"/>
      <c r="P326" s="44"/>
    </row>
    <row r="327" spans="2:16" s="41" customFormat="1">
      <c r="B327" s="54"/>
      <c r="C327" s="55"/>
      <c r="D327" s="54"/>
      <c r="E327" s="56"/>
      <c r="F327" s="56"/>
      <c r="G327" s="57"/>
      <c r="H327" s="56"/>
      <c r="I327" s="54"/>
      <c r="J327" s="57"/>
      <c r="K327" s="54"/>
      <c r="L327" s="54"/>
      <c r="M327" s="54"/>
      <c r="N327" s="58"/>
      <c r="P327" s="44"/>
    </row>
    <row r="328" spans="2:16" s="41" customFormat="1">
      <c r="B328" s="54"/>
      <c r="C328" s="55"/>
      <c r="D328" s="54"/>
      <c r="E328" s="56"/>
      <c r="F328" s="56"/>
      <c r="G328" s="57"/>
      <c r="H328" s="56"/>
      <c r="I328" s="54"/>
      <c r="J328" s="57"/>
      <c r="K328" s="54"/>
      <c r="L328" s="54"/>
      <c r="M328" s="54"/>
      <c r="N328" s="58"/>
      <c r="P328" s="44"/>
    </row>
    <row r="329" spans="2:16" s="41" customFormat="1">
      <c r="B329" s="54"/>
      <c r="C329" s="55"/>
      <c r="D329" s="54"/>
      <c r="E329" s="56"/>
      <c r="F329" s="56"/>
      <c r="G329" s="57"/>
      <c r="H329" s="56"/>
      <c r="I329" s="54"/>
      <c r="J329" s="57"/>
      <c r="K329" s="54"/>
      <c r="L329" s="54"/>
      <c r="M329" s="54"/>
      <c r="N329" s="58"/>
      <c r="P329" s="44"/>
    </row>
    <row r="330" spans="2:16" s="41" customFormat="1">
      <c r="B330" s="54"/>
      <c r="C330" s="55"/>
      <c r="D330" s="54"/>
      <c r="E330" s="56"/>
      <c r="F330" s="56"/>
      <c r="G330" s="57"/>
      <c r="H330" s="56"/>
      <c r="I330" s="54"/>
      <c r="J330" s="57"/>
      <c r="K330" s="54"/>
      <c r="L330" s="54"/>
      <c r="M330" s="54"/>
      <c r="N330" s="58"/>
      <c r="P330" s="44"/>
    </row>
    <row r="331" spans="2:16" s="41" customFormat="1">
      <c r="B331" s="54"/>
      <c r="C331" s="55"/>
      <c r="D331" s="54"/>
      <c r="E331" s="56"/>
      <c r="F331" s="56"/>
      <c r="G331" s="57"/>
      <c r="H331" s="56"/>
      <c r="I331" s="54"/>
      <c r="J331" s="57"/>
      <c r="K331" s="54"/>
      <c r="L331" s="54"/>
      <c r="M331" s="54"/>
      <c r="N331" s="58"/>
      <c r="P331" s="44"/>
    </row>
    <row r="332" spans="2:16" s="41" customFormat="1">
      <c r="B332" s="54"/>
      <c r="C332" s="55"/>
      <c r="D332" s="54"/>
      <c r="E332" s="56"/>
      <c r="F332" s="56"/>
      <c r="G332" s="57"/>
      <c r="H332" s="56"/>
      <c r="I332" s="54"/>
      <c r="J332" s="57"/>
      <c r="K332" s="54"/>
      <c r="L332" s="54"/>
      <c r="M332" s="54"/>
      <c r="N332" s="58"/>
      <c r="P332" s="44"/>
    </row>
    <row r="333" spans="2:16" s="41" customFormat="1">
      <c r="B333" s="54"/>
      <c r="C333" s="55"/>
      <c r="D333" s="54"/>
      <c r="E333" s="56"/>
      <c r="F333" s="56"/>
      <c r="G333" s="57"/>
      <c r="H333" s="56"/>
      <c r="I333" s="54"/>
      <c r="J333" s="57"/>
      <c r="K333" s="54"/>
      <c r="L333" s="54"/>
      <c r="M333" s="54"/>
      <c r="N333" s="58"/>
      <c r="P333" s="44"/>
    </row>
    <row r="334" spans="2:16" s="41" customFormat="1">
      <c r="B334" s="54"/>
      <c r="C334" s="55"/>
      <c r="D334" s="54"/>
      <c r="E334" s="56"/>
      <c r="F334" s="56"/>
      <c r="G334" s="57"/>
      <c r="H334" s="56"/>
      <c r="I334" s="54"/>
      <c r="J334" s="57"/>
      <c r="K334" s="54"/>
      <c r="L334" s="54"/>
      <c r="M334" s="54"/>
      <c r="N334" s="58"/>
      <c r="P334" s="44"/>
    </row>
    <row r="335" spans="2:16" s="41" customFormat="1">
      <c r="B335" s="54"/>
      <c r="C335" s="55"/>
      <c r="D335" s="54"/>
      <c r="E335" s="56"/>
      <c r="F335" s="56"/>
      <c r="G335" s="57"/>
      <c r="H335" s="56"/>
      <c r="I335" s="54"/>
      <c r="J335" s="57"/>
      <c r="K335" s="54"/>
      <c r="L335" s="54"/>
      <c r="M335" s="54"/>
      <c r="N335" s="58"/>
      <c r="P335" s="44"/>
    </row>
    <row r="336" spans="2:16" s="41" customFormat="1">
      <c r="B336" s="54"/>
      <c r="C336" s="55"/>
      <c r="D336" s="54"/>
      <c r="E336" s="56"/>
      <c r="F336" s="56"/>
      <c r="G336" s="57"/>
      <c r="H336" s="56"/>
      <c r="I336" s="54"/>
      <c r="J336" s="57"/>
      <c r="K336" s="54"/>
      <c r="L336" s="54"/>
      <c r="M336" s="54"/>
      <c r="N336" s="58"/>
      <c r="P336" s="44"/>
    </row>
    <row r="337" spans="2:16" s="41" customFormat="1">
      <c r="B337" s="54"/>
      <c r="C337" s="55"/>
      <c r="D337" s="54"/>
      <c r="E337" s="56"/>
      <c r="F337" s="56"/>
      <c r="G337" s="57"/>
      <c r="H337" s="56"/>
      <c r="I337" s="54"/>
      <c r="J337" s="57"/>
      <c r="K337" s="54"/>
      <c r="L337" s="54"/>
      <c r="M337" s="54"/>
      <c r="N337" s="58"/>
      <c r="P337" s="44"/>
    </row>
    <row r="338" spans="2:16" s="41" customFormat="1">
      <c r="B338" s="54"/>
      <c r="C338" s="55"/>
      <c r="D338" s="54"/>
      <c r="E338" s="56"/>
      <c r="F338" s="56"/>
      <c r="G338" s="57"/>
      <c r="H338" s="56"/>
      <c r="I338" s="54"/>
      <c r="J338" s="57"/>
      <c r="K338" s="54"/>
      <c r="L338" s="54"/>
      <c r="M338" s="54"/>
      <c r="N338" s="58"/>
      <c r="P338" s="44"/>
    </row>
    <row r="339" spans="2:16" s="41" customFormat="1">
      <c r="B339" s="54"/>
      <c r="C339" s="55"/>
      <c r="D339" s="54"/>
      <c r="E339" s="56"/>
      <c r="F339" s="56"/>
      <c r="G339" s="57"/>
      <c r="H339" s="56"/>
      <c r="I339" s="54"/>
      <c r="J339" s="57"/>
      <c r="K339" s="54"/>
      <c r="L339" s="54"/>
      <c r="M339" s="54"/>
      <c r="N339" s="58"/>
      <c r="P339" s="44"/>
    </row>
    <row r="340" spans="2:16" s="41" customFormat="1">
      <c r="B340" s="54"/>
      <c r="C340" s="55"/>
      <c r="D340" s="54"/>
      <c r="E340" s="56"/>
      <c r="F340" s="56"/>
      <c r="G340" s="57"/>
      <c r="H340" s="56"/>
      <c r="I340" s="54"/>
      <c r="J340" s="57"/>
      <c r="K340" s="54"/>
      <c r="L340" s="54"/>
      <c r="M340" s="54"/>
      <c r="N340" s="58"/>
      <c r="P340" s="44"/>
    </row>
    <row r="341" spans="2:16" s="41" customFormat="1">
      <c r="B341" s="54"/>
      <c r="C341" s="55"/>
      <c r="D341" s="54"/>
      <c r="E341" s="56"/>
      <c r="F341" s="56"/>
      <c r="G341" s="57"/>
      <c r="H341" s="56"/>
      <c r="I341" s="54"/>
      <c r="J341" s="57"/>
      <c r="K341" s="54"/>
      <c r="L341" s="54"/>
      <c r="M341" s="54"/>
      <c r="N341" s="58"/>
      <c r="P341" s="44"/>
    </row>
    <row r="342" spans="2:16" s="41" customFormat="1">
      <c r="B342" s="54"/>
      <c r="C342" s="55"/>
      <c r="D342" s="54"/>
      <c r="E342" s="56"/>
      <c r="F342" s="56"/>
      <c r="G342" s="57"/>
      <c r="H342" s="56"/>
      <c r="I342" s="54"/>
      <c r="J342" s="57"/>
      <c r="K342" s="54"/>
      <c r="L342" s="54"/>
      <c r="M342" s="54"/>
      <c r="N342" s="58"/>
      <c r="P342" s="44"/>
    </row>
    <row r="343" spans="2:16" s="41" customFormat="1">
      <c r="E343" s="42"/>
      <c r="F343" s="42"/>
      <c r="H343" s="42"/>
      <c r="N343" s="58"/>
      <c r="P343" s="44"/>
    </row>
    <row r="344" spans="2:16" s="41" customFormat="1">
      <c r="E344" s="42"/>
      <c r="F344" s="42"/>
      <c r="H344" s="42"/>
      <c r="N344" s="58"/>
      <c r="P344" s="44"/>
    </row>
    <row r="345" spans="2:16" s="41" customFormat="1">
      <c r="E345" s="42"/>
      <c r="F345" s="42"/>
      <c r="H345" s="42"/>
      <c r="N345" s="58"/>
      <c r="P345" s="44"/>
    </row>
    <row r="346" spans="2:16" s="41" customFormat="1">
      <c r="E346" s="42"/>
      <c r="F346" s="42"/>
      <c r="H346" s="42"/>
      <c r="N346" s="58"/>
      <c r="P346" s="44"/>
    </row>
    <row r="347" spans="2:16" s="41" customFormat="1">
      <c r="E347" s="42"/>
      <c r="F347" s="42"/>
      <c r="H347" s="42"/>
      <c r="N347" s="58"/>
      <c r="P347" s="44"/>
    </row>
    <row r="348" spans="2:16" s="41" customFormat="1">
      <c r="E348" s="42"/>
      <c r="F348" s="42"/>
      <c r="H348" s="42"/>
      <c r="N348" s="58"/>
      <c r="P348" s="44"/>
    </row>
    <row r="349" spans="2:16" s="41" customFormat="1">
      <c r="E349" s="42"/>
      <c r="F349" s="42"/>
      <c r="H349" s="42"/>
      <c r="N349" s="58"/>
      <c r="P349" s="44"/>
    </row>
    <row r="350" spans="2:16" s="41" customFormat="1">
      <c r="E350" s="42"/>
      <c r="F350" s="42"/>
      <c r="H350" s="42"/>
      <c r="N350" s="58"/>
      <c r="P350" s="44"/>
    </row>
    <row r="351" spans="2:16" s="41" customFormat="1">
      <c r="E351" s="42"/>
      <c r="F351" s="42"/>
      <c r="H351" s="42"/>
      <c r="N351" s="58"/>
      <c r="P351" s="44"/>
    </row>
    <row r="352" spans="2:16" s="41" customFormat="1">
      <c r="E352" s="42"/>
      <c r="F352" s="42"/>
      <c r="H352" s="42"/>
      <c r="N352" s="58"/>
      <c r="P352" s="44"/>
    </row>
    <row r="353" spans="5:16" s="41" customFormat="1">
      <c r="E353" s="42"/>
      <c r="F353" s="42"/>
      <c r="H353" s="42"/>
      <c r="N353" s="58"/>
      <c r="P353" s="44"/>
    </row>
    <row r="354" spans="5:16" s="41" customFormat="1">
      <c r="E354" s="42"/>
      <c r="F354" s="42"/>
      <c r="H354" s="42"/>
      <c r="N354" s="58"/>
      <c r="P354" s="44"/>
    </row>
    <row r="355" spans="5:16" s="41" customFormat="1">
      <c r="E355" s="42"/>
      <c r="F355" s="42"/>
      <c r="H355" s="42"/>
      <c r="N355" s="58"/>
      <c r="P355" s="44"/>
    </row>
    <row r="356" spans="5:16" s="41" customFormat="1">
      <c r="E356" s="42"/>
      <c r="F356" s="42"/>
      <c r="H356" s="42"/>
      <c r="N356" s="58"/>
      <c r="P356" s="44"/>
    </row>
    <row r="357" spans="5:16" s="41" customFormat="1">
      <c r="E357" s="42"/>
      <c r="F357" s="42"/>
      <c r="H357" s="42"/>
      <c r="N357" s="58"/>
      <c r="P357" s="44"/>
    </row>
    <row r="358" spans="5:16" s="41" customFormat="1">
      <c r="E358" s="42"/>
      <c r="F358" s="42"/>
      <c r="H358" s="42"/>
      <c r="N358" s="58"/>
      <c r="P358" s="44"/>
    </row>
    <row r="359" spans="5:16" s="41" customFormat="1">
      <c r="E359" s="42"/>
      <c r="F359" s="42"/>
      <c r="H359" s="42"/>
      <c r="N359" s="58"/>
      <c r="P359" s="44"/>
    </row>
    <row r="360" spans="5:16" s="41" customFormat="1">
      <c r="E360" s="42"/>
      <c r="F360" s="42"/>
      <c r="H360" s="42"/>
      <c r="N360" s="58"/>
      <c r="P360" s="44"/>
    </row>
    <row r="361" spans="5:16" s="41" customFormat="1">
      <c r="E361" s="42"/>
      <c r="F361" s="42"/>
      <c r="H361" s="42"/>
      <c r="N361" s="58"/>
      <c r="P361" s="44"/>
    </row>
    <row r="362" spans="5:16" s="41" customFormat="1">
      <c r="E362" s="42"/>
      <c r="F362" s="42"/>
      <c r="H362" s="42"/>
      <c r="N362" s="58"/>
      <c r="P362" s="44"/>
    </row>
    <row r="363" spans="5:16" s="41" customFormat="1">
      <c r="E363" s="42"/>
      <c r="F363" s="42"/>
      <c r="H363" s="42"/>
      <c r="N363" s="58"/>
      <c r="P363" s="44"/>
    </row>
    <row r="364" spans="5:16" s="41" customFormat="1">
      <c r="E364" s="42"/>
      <c r="F364" s="42"/>
      <c r="H364" s="42"/>
      <c r="N364" s="58"/>
      <c r="P364" s="44"/>
    </row>
    <row r="365" spans="5:16" s="41" customFormat="1">
      <c r="E365" s="42"/>
      <c r="F365" s="42"/>
      <c r="H365" s="42"/>
      <c r="N365" s="58"/>
      <c r="P365" s="44"/>
    </row>
    <row r="366" spans="5:16" s="41" customFormat="1">
      <c r="E366" s="42"/>
      <c r="F366" s="42"/>
      <c r="H366" s="42"/>
      <c r="N366" s="58"/>
      <c r="P366" s="44"/>
    </row>
    <row r="367" spans="5:16" s="41" customFormat="1">
      <c r="E367" s="42"/>
      <c r="F367" s="42"/>
      <c r="H367" s="42"/>
      <c r="N367" s="58"/>
      <c r="P367" s="44"/>
    </row>
    <row r="368" spans="5:16" s="41" customFormat="1">
      <c r="E368" s="42"/>
      <c r="F368" s="42"/>
      <c r="H368" s="42"/>
      <c r="N368" s="58"/>
      <c r="P368" s="44"/>
    </row>
    <row r="369" spans="5:16" s="41" customFormat="1">
      <c r="E369" s="42"/>
      <c r="F369" s="42"/>
      <c r="H369" s="42"/>
      <c r="N369" s="58"/>
      <c r="P369" s="44"/>
    </row>
    <row r="370" spans="5:16" s="41" customFormat="1">
      <c r="E370" s="42"/>
      <c r="F370" s="42"/>
      <c r="H370" s="42"/>
      <c r="N370" s="58"/>
      <c r="P370" s="44"/>
    </row>
    <row r="371" spans="5:16" s="41" customFormat="1">
      <c r="E371" s="42"/>
      <c r="F371" s="42"/>
      <c r="H371" s="42"/>
      <c r="N371" s="58"/>
      <c r="P371" s="44"/>
    </row>
    <row r="372" spans="5:16" s="41" customFormat="1">
      <c r="E372" s="42"/>
      <c r="F372" s="42"/>
      <c r="H372" s="42"/>
      <c r="N372" s="58"/>
      <c r="P372" s="44"/>
    </row>
    <row r="373" spans="5:16" s="41" customFormat="1">
      <c r="E373" s="42"/>
      <c r="F373" s="42"/>
      <c r="H373" s="42"/>
      <c r="N373" s="58"/>
      <c r="P373" s="44"/>
    </row>
    <row r="374" spans="5:16" s="41" customFormat="1">
      <c r="E374" s="42"/>
      <c r="F374" s="42"/>
      <c r="H374" s="42"/>
      <c r="N374" s="58"/>
      <c r="P374" s="44"/>
    </row>
    <row r="375" spans="5:16" s="41" customFormat="1">
      <c r="E375" s="42"/>
      <c r="F375" s="42"/>
      <c r="H375" s="42"/>
      <c r="N375" s="58"/>
      <c r="P375" s="44"/>
    </row>
    <row r="376" spans="5:16" s="41" customFormat="1">
      <c r="E376" s="42"/>
      <c r="F376" s="42"/>
      <c r="H376" s="42"/>
      <c r="N376" s="58"/>
      <c r="P376" s="44"/>
    </row>
    <row r="377" spans="5:16" s="41" customFormat="1">
      <c r="E377" s="42"/>
      <c r="F377" s="42"/>
      <c r="H377" s="42"/>
      <c r="N377" s="58"/>
      <c r="P377" s="44"/>
    </row>
    <row r="378" spans="5:16" s="41" customFormat="1">
      <c r="E378" s="42"/>
      <c r="F378" s="42"/>
      <c r="H378" s="42"/>
      <c r="N378" s="58"/>
      <c r="P378" s="44"/>
    </row>
    <row r="379" spans="5:16" s="41" customFormat="1">
      <c r="E379" s="42"/>
      <c r="F379" s="42"/>
      <c r="H379" s="42"/>
      <c r="N379" s="58"/>
      <c r="P379" s="44"/>
    </row>
    <row r="380" spans="5:16" s="41" customFormat="1">
      <c r="E380" s="42"/>
      <c r="F380" s="42"/>
      <c r="H380" s="42"/>
      <c r="N380" s="58"/>
      <c r="P380" s="44"/>
    </row>
    <row r="381" spans="5:16" s="41" customFormat="1">
      <c r="E381" s="42"/>
      <c r="F381" s="42"/>
      <c r="H381" s="42"/>
      <c r="N381" s="58"/>
      <c r="P381" s="44"/>
    </row>
    <row r="382" spans="5:16" s="41" customFormat="1">
      <c r="E382" s="42"/>
      <c r="F382" s="42"/>
      <c r="H382" s="42"/>
      <c r="N382" s="58"/>
      <c r="P382" s="44"/>
    </row>
    <row r="383" spans="5:16" s="41" customFormat="1">
      <c r="E383" s="42"/>
      <c r="F383" s="42"/>
      <c r="H383" s="42"/>
      <c r="N383" s="58"/>
      <c r="P383" s="44"/>
    </row>
    <row r="384" spans="5:16" s="41" customFormat="1">
      <c r="E384" s="42"/>
      <c r="F384" s="42"/>
      <c r="H384" s="42"/>
      <c r="N384" s="58"/>
      <c r="P384" s="44"/>
    </row>
    <row r="385" spans="14:14">
      <c r="N385" s="29"/>
    </row>
    <row r="386" spans="14:14">
      <c r="N386" s="29"/>
    </row>
    <row r="387" spans="14:14">
      <c r="N387" s="29"/>
    </row>
    <row r="388" spans="14:14">
      <c r="N388" s="29"/>
    </row>
    <row r="389" spans="14:14">
      <c r="N389" s="29"/>
    </row>
    <row r="390" spans="14:14">
      <c r="N390" s="29"/>
    </row>
    <row r="391" spans="14:14">
      <c r="N391" s="29"/>
    </row>
    <row r="392" spans="14:14">
      <c r="N392" s="29"/>
    </row>
    <row r="393" spans="14:14">
      <c r="N393" s="29"/>
    </row>
    <row r="394" spans="14:14">
      <c r="N394" s="29"/>
    </row>
    <row r="395" spans="14:14">
      <c r="N395" s="29"/>
    </row>
    <row r="396" spans="14:14">
      <c r="N396" s="29"/>
    </row>
    <row r="397" spans="14:14">
      <c r="N397" s="29"/>
    </row>
    <row r="398" spans="14:14">
      <c r="N398" s="29"/>
    </row>
    <row r="399" spans="14:14">
      <c r="N399" s="29"/>
    </row>
    <row r="400" spans="14:14">
      <c r="N400" s="29"/>
    </row>
    <row r="401" spans="14:14">
      <c r="N401" s="29"/>
    </row>
    <row r="402" spans="14:14">
      <c r="N402" s="29"/>
    </row>
    <row r="403" spans="14:14">
      <c r="N403" s="29"/>
    </row>
    <row r="404" spans="14:14">
      <c r="N404" s="29"/>
    </row>
    <row r="405" spans="14:14">
      <c r="N405" s="29"/>
    </row>
    <row r="406" spans="14:14">
      <c r="N406" s="29"/>
    </row>
    <row r="407" spans="14:14">
      <c r="N407" s="29"/>
    </row>
    <row r="408" spans="14:14">
      <c r="N408" s="29"/>
    </row>
    <row r="409" spans="14:14">
      <c r="N409" s="29"/>
    </row>
    <row r="410" spans="14:14">
      <c r="N410" s="29"/>
    </row>
    <row r="411" spans="14:14">
      <c r="N411" s="29"/>
    </row>
    <row r="412" spans="14:14">
      <c r="N412" s="29"/>
    </row>
    <row r="413" spans="14:14">
      <c r="N413" s="29"/>
    </row>
    <row r="414" spans="14:14">
      <c r="N414" s="29"/>
    </row>
    <row r="415" spans="14:14">
      <c r="N415" s="29"/>
    </row>
    <row r="416" spans="14:14">
      <c r="N416" s="29"/>
    </row>
    <row r="417" spans="14:14">
      <c r="N417" s="29"/>
    </row>
    <row r="418" spans="14:14">
      <c r="N418" s="29"/>
    </row>
    <row r="419" spans="14:14">
      <c r="N419" s="29"/>
    </row>
    <row r="420" spans="14:14">
      <c r="N420" s="29"/>
    </row>
    <row r="421" spans="14:14">
      <c r="N421" s="29"/>
    </row>
    <row r="422" spans="14:14">
      <c r="N422" s="29"/>
    </row>
    <row r="423" spans="14:14">
      <c r="N423" s="29"/>
    </row>
    <row r="424" spans="14:14">
      <c r="N424" s="29"/>
    </row>
    <row r="425" spans="14:14">
      <c r="N425" s="29"/>
    </row>
    <row r="426" spans="14:14">
      <c r="N426" s="29"/>
    </row>
    <row r="427" spans="14:14">
      <c r="N427" s="29"/>
    </row>
    <row r="428" spans="14:14">
      <c r="N428" s="29"/>
    </row>
    <row r="429" spans="14:14">
      <c r="N429" s="29"/>
    </row>
    <row r="430" spans="14:14">
      <c r="N430" s="29"/>
    </row>
    <row r="431" spans="14:14">
      <c r="N431" s="29"/>
    </row>
    <row r="432" spans="14:14">
      <c r="N432" s="29"/>
    </row>
    <row r="433" spans="14:14">
      <c r="N433" s="29"/>
    </row>
    <row r="434" spans="14:14">
      <c r="N434" s="29"/>
    </row>
    <row r="435" spans="14:14">
      <c r="N435" s="29"/>
    </row>
    <row r="436" spans="14:14">
      <c r="N436" s="29"/>
    </row>
    <row r="437" spans="14:14">
      <c r="N437" s="29"/>
    </row>
    <row r="438" spans="14:14">
      <c r="N438" s="29"/>
    </row>
    <row r="439" spans="14:14">
      <c r="N439" s="29"/>
    </row>
    <row r="440" spans="14:14">
      <c r="N440" s="29"/>
    </row>
    <row r="441" spans="14:14">
      <c r="N441" s="29"/>
    </row>
    <row r="442" spans="14:14">
      <c r="N442" s="29"/>
    </row>
    <row r="443" spans="14:14">
      <c r="N443" s="29"/>
    </row>
    <row r="444" spans="14:14">
      <c r="N444" s="29"/>
    </row>
    <row r="445" spans="14:14">
      <c r="N445" s="29"/>
    </row>
    <row r="446" spans="14:14">
      <c r="N446" s="29"/>
    </row>
    <row r="447" spans="14:14">
      <c r="N447" s="29"/>
    </row>
    <row r="448" spans="14:14">
      <c r="N448" s="29"/>
    </row>
    <row r="449" spans="14:14">
      <c r="N449" s="29"/>
    </row>
    <row r="450" spans="14:14">
      <c r="N450" s="29"/>
    </row>
    <row r="451" spans="14:14">
      <c r="N451" s="29"/>
    </row>
    <row r="452" spans="14:14">
      <c r="N452" s="29"/>
    </row>
    <row r="453" spans="14:14">
      <c r="N453" s="29"/>
    </row>
    <row r="454" spans="14:14">
      <c r="N454" s="29"/>
    </row>
    <row r="455" spans="14:14">
      <c r="N455" s="29"/>
    </row>
    <row r="456" spans="14:14">
      <c r="N456" s="29"/>
    </row>
    <row r="457" spans="14:14">
      <c r="N457" s="29"/>
    </row>
    <row r="458" spans="14:14">
      <c r="N458" s="29"/>
    </row>
    <row r="459" spans="14:14">
      <c r="N459" s="29"/>
    </row>
    <row r="460" spans="14:14">
      <c r="N460" s="29"/>
    </row>
    <row r="461" spans="14:14">
      <c r="N461" s="29"/>
    </row>
    <row r="462" spans="14:14">
      <c r="N462" s="29"/>
    </row>
    <row r="463" spans="14:14">
      <c r="N463" s="29"/>
    </row>
    <row r="464" spans="14:14">
      <c r="N464" s="29"/>
    </row>
    <row r="465" spans="14:14">
      <c r="N465" s="29"/>
    </row>
    <row r="466" spans="14:14">
      <c r="N466" s="29"/>
    </row>
    <row r="467" spans="14:14">
      <c r="N467" s="29"/>
    </row>
    <row r="468" spans="14:14">
      <c r="N468" s="29"/>
    </row>
    <row r="469" spans="14:14">
      <c r="N469" s="29"/>
    </row>
    <row r="470" spans="14:14">
      <c r="N470" s="29"/>
    </row>
    <row r="471" spans="14:14">
      <c r="N471" s="29"/>
    </row>
    <row r="472" spans="14:14">
      <c r="N472" s="29"/>
    </row>
    <row r="473" spans="14:14">
      <c r="N473" s="29"/>
    </row>
    <row r="474" spans="14:14">
      <c r="N474" s="29"/>
    </row>
    <row r="475" spans="14:14">
      <c r="N475" s="29"/>
    </row>
    <row r="476" spans="14:14">
      <c r="N476" s="29"/>
    </row>
    <row r="477" spans="14:14">
      <c r="N477" s="29"/>
    </row>
    <row r="478" spans="14:14">
      <c r="N478" s="29"/>
    </row>
    <row r="479" spans="14:14">
      <c r="N479" s="29"/>
    </row>
    <row r="480" spans="14:14">
      <c r="N480" s="29"/>
    </row>
    <row r="481" spans="14:14">
      <c r="N481" s="29"/>
    </row>
    <row r="482" spans="14:14">
      <c r="N482" s="29"/>
    </row>
    <row r="483" spans="14:14">
      <c r="N483" s="29"/>
    </row>
    <row r="484" spans="14:14">
      <c r="N484" s="29"/>
    </row>
    <row r="485" spans="14:14">
      <c r="N485" s="29"/>
    </row>
    <row r="486" spans="14:14">
      <c r="N486" s="29"/>
    </row>
    <row r="487" spans="14:14">
      <c r="N487" s="29"/>
    </row>
    <row r="488" spans="14:14">
      <c r="N488" s="29"/>
    </row>
    <row r="489" spans="14:14">
      <c r="N489" s="29"/>
    </row>
    <row r="490" spans="14:14">
      <c r="N490" s="29"/>
    </row>
    <row r="491" spans="14:14">
      <c r="N491" s="29"/>
    </row>
    <row r="492" spans="14:14">
      <c r="N492" s="29"/>
    </row>
    <row r="493" spans="14:14">
      <c r="N493" s="29"/>
    </row>
    <row r="494" spans="14:14">
      <c r="N494" s="29"/>
    </row>
    <row r="495" spans="14:14">
      <c r="N495" s="29"/>
    </row>
    <row r="496" spans="14:14">
      <c r="N496" s="29"/>
    </row>
    <row r="497" spans="14:14">
      <c r="N497" s="29"/>
    </row>
    <row r="498" spans="14:14">
      <c r="N498" s="29"/>
    </row>
    <row r="499" spans="14:14">
      <c r="N499" s="29"/>
    </row>
    <row r="500" spans="14:14">
      <c r="N500" s="29"/>
    </row>
    <row r="501" spans="14:14">
      <c r="N501" s="29"/>
    </row>
    <row r="502" spans="14:14">
      <c r="N502" s="29"/>
    </row>
    <row r="503" spans="14:14">
      <c r="N503" s="29"/>
    </row>
    <row r="504" spans="14:14">
      <c r="N504" s="29"/>
    </row>
    <row r="505" spans="14:14">
      <c r="N505" s="29"/>
    </row>
    <row r="506" spans="14:14">
      <c r="N506" s="29"/>
    </row>
    <row r="507" spans="14:14">
      <c r="N507" s="29"/>
    </row>
    <row r="508" spans="14:14">
      <c r="N508" s="29"/>
    </row>
    <row r="509" spans="14:14">
      <c r="N509" s="29"/>
    </row>
    <row r="510" spans="14:14">
      <c r="N510" s="29"/>
    </row>
    <row r="511" spans="14:14">
      <c r="N511" s="29"/>
    </row>
    <row r="512" spans="14:14">
      <c r="N512" s="29"/>
    </row>
    <row r="513" spans="14:14">
      <c r="N513" s="29"/>
    </row>
    <row r="514" spans="14:14">
      <c r="N514" s="29"/>
    </row>
    <row r="515" spans="14:14">
      <c r="N515" s="29"/>
    </row>
    <row r="516" spans="14:14">
      <c r="N516" s="29"/>
    </row>
    <row r="517" spans="14:14">
      <c r="N517" s="29"/>
    </row>
    <row r="518" spans="14:14">
      <c r="N518" s="29"/>
    </row>
    <row r="519" spans="14:14">
      <c r="N519" s="29"/>
    </row>
    <row r="520" spans="14:14">
      <c r="N520" s="29"/>
    </row>
    <row r="521" spans="14:14">
      <c r="N521" s="29"/>
    </row>
    <row r="522" spans="14:14">
      <c r="N522" s="29"/>
    </row>
    <row r="523" spans="14:14">
      <c r="N523" s="29"/>
    </row>
    <row r="524" spans="14:14">
      <c r="N524" s="29"/>
    </row>
    <row r="525" spans="14:14">
      <c r="N525" s="29"/>
    </row>
    <row r="526" spans="14:14">
      <c r="N526" s="29"/>
    </row>
    <row r="527" spans="14:14">
      <c r="N527" s="29"/>
    </row>
    <row r="528" spans="14:14">
      <c r="N528" s="29"/>
    </row>
  </sheetData>
  <mergeCells count="3">
    <mergeCell ref="B1:N1"/>
    <mergeCell ref="B2:N2"/>
    <mergeCell ref="B41:N41"/>
  </mergeCells>
  <conditionalFormatting sqref="C8 E8 G8 I8 K8 M8 O8">
    <cfRule type="expression" dxfId="10" priority="108">
      <formula>C8&lt;&gt;""</formula>
    </cfRule>
  </conditionalFormatting>
  <conditionalFormatting sqref="I8">
    <cfRule type="iconSet" priority="97">
      <iconSet iconSet="3ArrowsGray" showValue="0" reverse="1">
        <cfvo type="percent" val="0"/>
        <cfvo type="num" val="2"/>
        <cfvo type="num" val="100"/>
      </iconSet>
    </cfRule>
  </conditionalFormatting>
  <conditionalFormatting sqref="K8">
    <cfRule type="iconSet" priority="95">
      <iconSet iconSet="3ArrowsGray" showValue="0" reverse="1">
        <cfvo type="percent" val="0"/>
        <cfvo type="num" val="1" gte="0"/>
        <cfvo type="num" val="1.5"/>
      </iconSet>
    </cfRule>
  </conditionalFormatting>
  <conditionalFormatting sqref="M8">
    <cfRule type="iconSet" priority="93">
      <iconSet iconSet="3ArrowsGray" showValue="0" reverse="1">
        <cfvo type="percent" val="0"/>
        <cfvo type="num" val="1" gte="0"/>
        <cfvo type="num" val="1.5"/>
      </iconSet>
    </cfRule>
  </conditionalFormatting>
  <conditionalFormatting sqref="O8">
    <cfRule type="iconSet" priority="91">
      <iconSet iconSet="3ArrowsGray" showValue="0" reverse="1">
        <cfvo type="percent" val="0"/>
        <cfvo type="num" val="1" gte="0"/>
        <cfvo type="num" val="1.5"/>
      </iconSet>
    </cfRule>
  </conditionalFormatting>
  <conditionalFormatting sqref="B8">
    <cfRule type="expression" dxfId="19" priority="116">
      <formula>#REF!&lt;&gt;""</formula>
    </cfRule>
  </conditionalFormatting>
  <conditionalFormatting sqref="C8">
    <cfRule type="iconSet" priority="84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E8">
    <cfRule type="iconSet" priority="83">
      <iconSet iconSet="3ArrowsGray" showValue="0" reverse="1">
        <cfvo type="percent" val="0"/>
        <cfvo type="num" val="2"/>
        <cfvo type="num" val="100"/>
      </iconSet>
    </cfRule>
  </conditionalFormatting>
  <conditionalFormatting sqref="G8">
    <cfRule type="iconSet" priority="82">
      <iconSet iconSet="3ArrowsGray" showValue="0" reverse="1">
        <cfvo type="percent" val="0"/>
        <cfvo type="num" val="2"/>
        <cfvo type="num" val="100"/>
      </iconSet>
    </cfRule>
  </conditionalFormatting>
  <conditionalFormatting sqref="K8">
    <cfRule type="iconSet" priority="80">
      <iconSet iconSet="3ArrowsGray" showValue="0" reverse="1">
        <cfvo type="percent" val="0"/>
        <cfvo type="num" val="2"/>
        <cfvo type="num" val="100"/>
      </iconSet>
    </cfRule>
  </conditionalFormatting>
  <conditionalFormatting sqref="M8">
    <cfRule type="iconSet" priority="77">
      <iconSet iconSet="3ArrowsGray" showValue="0" reverse="1">
        <cfvo type="percent" val="0"/>
        <cfvo type="num" val="2"/>
        <cfvo type="num" val="100"/>
      </iconSet>
    </cfRule>
  </conditionalFormatting>
  <conditionalFormatting sqref="O8">
    <cfRule type="iconSet" priority="73">
      <iconSet iconSet="3ArrowsGray" showValue="0" reverse="1">
        <cfvo type="percent" val="0"/>
        <cfvo type="num" val="2"/>
        <cfvo type="num" val="100"/>
      </iconSet>
    </cfRule>
  </conditionalFormatting>
  <conditionalFormatting sqref="D8 F8 H8 J8 L8 N8">
    <cfRule type="expression" dxfId="18" priority="123">
      <formula>C8&lt;&gt;""</formula>
    </cfRule>
  </conditionalFormatting>
  <conditionalFormatting sqref="E8">
    <cfRule type="iconSet" priority="72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G8">
    <cfRule type="iconSet" priority="70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I8">
    <cfRule type="iconSet" priority="67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K8">
    <cfRule type="iconSet" priority="63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M8">
    <cfRule type="iconSet" priority="57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O8">
    <cfRule type="iconSet" priority="49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O9:O326 K42:K326 I42:I326 G42:G326 E42:E326 C42:C326 C9:C40 E9:E40 G9:G40 I9:I40 K9:K40 M9:M40 M42:M326">
    <cfRule type="expression" dxfId="17" priority="48">
      <formula>C9&lt;&gt;""</formula>
    </cfRule>
  </conditionalFormatting>
  <conditionalFormatting sqref="M9:M40 M42:M326">
    <cfRule type="iconSet" priority="47">
      <iconSet iconSet="3ArrowsGray" showValue="0" reverse="1">
        <cfvo type="percent" val="0"/>
        <cfvo type="num" val="1" gte="0"/>
        <cfvo type="num" val="1.5"/>
      </iconSet>
    </cfRule>
  </conditionalFormatting>
  <conditionalFormatting sqref="M9:M40 M42:M326">
    <cfRule type="iconSet" priority="46">
      <iconSet iconSet="3ArrowsGray" showValue="0" reverse="1">
        <cfvo type="percent" val="0"/>
        <cfvo type="num" val="2"/>
        <cfvo type="num" val="100"/>
      </iconSet>
    </cfRule>
  </conditionalFormatting>
  <conditionalFormatting sqref="M9:M40 M42:M326">
    <cfRule type="iconSet" priority="40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O9:O326">
    <cfRule type="iconSet" priority="38">
      <iconSet iconSet="3ArrowsGray" showValue="0" reverse="1">
        <cfvo type="percent" val="0"/>
        <cfvo type="num" val="1" gte="0"/>
        <cfvo type="num" val="1.5"/>
      </iconSet>
    </cfRule>
  </conditionalFormatting>
  <conditionalFormatting sqref="O9:O326">
    <cfRule type="iconSet" priority="37">
      <iconSet iconSet="3ArrowsGray" showValue="0" reverse="1">
        <cfvo type="percent" val="0"/>
        <cfvo type="num" val="2"/>
        <cfvo type="num" val="100"/>
      </iconSet>
    </cfRule>
  </conditionalFormatting>
  <conditionalFormatting sqref="O9:O326">
    <cfRule type="iconSet" priority="29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N9:N40 N42:N528">
    <cfRule type="expression" dxfId="16" priority="27">
      <formula>M9&lt;&gt;""</formula>
    </cfRule>
  </conditionalFormatting>
  <conditionalFormatting sqref="K9:K40 K42:K326">
    <cfRule type="iconSet" priority="25">
      <iconSet iconSet="3ArrowsGray" showValue="0" reverse="1">
        <cfvo type="percent" val="0"/>
        <cfvo type="num" val="1" gte="0"/>
        <cfvo type="num" val="1.5"/>
      </iconSet>
    </cfRule>
  </conditionalFormatting>
  <conditionalFormatting sqref="K9:K40 K42:K326">
    <cfRule type="iconSet" priority="24">
      <iconSet iconSet="3ArrowsGray" showValue="0" reverse="1">
        <cfvo type="percent" val="0"/>
        <cfvo type="num" val="2"/>
        <cfvo type="num" val="100"/>
      </iconSet>
    </cfRule>
  </conditionalFormatting>
  <conditionalFormatting sqref="K9:K40 K42:K326">
    <cfRule type="iconSet" priority="20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L9:L40 L42:L326">
    <cfRule type="expression" dxfId="15" priority="19">
      <formula>K9&lt;&gt;""</formula>
    </cfRule>
  </conditionalFormatting>
  <conditionalFormatting sqref="I9:I40 I42:I326">
    <cfRule type="iconSet" priority="17">
      <iconSet iconSet="3ArrowsGray" showValue="0" reverse="1">
        <cfvo type="percent" val="0"/>
        <cfvo type="num" val="2"/>
        <cfvo type="num" val="100"/>
      </iconSet>
    </cfRule>
  </conditionalFormatting>
  <conditionalFormatting sqref="I9:I40 I42:I326">
    <cfRule type="iconSet" priority="14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J9:J40 J42:J326">
    <cfRule type="expression" dxfId="14" priority="13">
      <formula>I9&lt;&gt;""</formula>
    </cfRule>
  </conditionalFormatting>
  <conditionalFormatting sqref="G9:G40 G42:G326">
    <cfRule type="iconSet" priority="11">
      <iconSet iconSet="3ArrowsGray" showValue="0" reverse="1">
        <cfvo type="percent" val="0"/>
        <cfvo type="num" val="2"/>
        <cfvo type="num" val="100"/>
      </iconSet>
    </cfRule>
  </conditionalFormatting>
  <conditionalFormatting sqref="G9:G40 G42:G326">
    <cfRule type="iconSet" priority="9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H9:H40 H42:H326">
    <cfRule type="expression" dxfId="13" priority="8">
      <formula>G9&lt;&gt;""</formula>
    </cfRule>
  </conditionalFormatting>
  <conditionalFormatting sqref="E9:E40 E42:E326">
    <cfRule type="iconSet" priority="6">
      <iconSet iconSet="3ArrowsGray" showValue="0" reverse="1">
        <cfvo type="percent" val="0"/>
        <cfvo type="num" val="2"/>
        <cfvo type="num" val="100"/>
      </iconSet>
    </cfRule>
  </conditionalFormatting>
  <conditionalFormatting sqref="E9:E40 E42:E326">
    <cfRule type="iconSet" priority="5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F9:F40 F42:F326">
    <cfRule type="expression" dxfId="12" priority="4">
      <formula>E9&lt;&gt;""</formula>
    </cfRule>
  </conditionalFormatting>
  <conditionalFormatting sqref="C9:C40 C42:C326">
    <cfRule type="iconSet" priority="2">
      <iconSet iconSet="5Arrows" showValue="0" reverse="1">
        <cfvo type="percent" val="0"/>
        <cfvo type="num" val="1"/>
        <cfvo type="num" val="1.5"/>
        <cfvo type="num" val="2"/>
        <cfvo type="num" val="2.5"/>
      </iconSet>
    </cfRule>
  </conditionalFormatting>
  <conditionalFormatting sqref="D9:D40 D42:D326">
    <cfRule type="expression" dxfId="11" priority="1">
      <formula>C9&lt;&gt;""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44"/>
  <sheetViews>
    <sheetView showGridLines="0" zoomScaleNormal="100" workbookViewId="0">
      <selection activeCell="T11" sqref="T11"/>
    </sheetView>
  </sheetViews>
  <sheetFormatPr defaultRowHeight="11.25"/>
  <cols>
    <col min="1" max="1" width="29.28515625" style="2" bestFit="1" customWidth="1"/>
    <col min="2" max="2" width="8.5703125" style="2" bestFit="1" customWidth="1"/>
    <col min="3" max="4" width="15" style="2" bestFit="1" customWidth="1"/>
    <col min="5" max="5" width="9.7109375" style="2" bestFit="1" customWidth="1"/>
    <col min="6" max="6" width="12.5703125" style="2" bestFit="1" customWidth="1"/>
    <col min="7" max="7" width="11.42578125" style="2" bestFit="1" customWidth="1"/>
    <col min="8" max="8" width="17.28515625" style="9" bestFit="1" customWidth="1"/>
    <col min="9" max="9" width="10.28515625" style="3" bestFit="1" customWidth="1"/>
    <col min="10" max="10" width="26.7109375" style="3" customWidth="1"/>
    <col min="11" max="11" width="18.28515625" style="3" customWidth="1"/>
    <col min="12" max="12" width="11" style="3" bestFit="1" customWidth="1"/>
    <col min="13" max="13" width="5.5703125" style="3" customWidth="1"/>
    <col min="14" max="14" width="3.7109375" style="3" bestFit="1" customWidth="1"/>
    <col min="15" max="15" width="41.5703125" style="3" bestFit="1" customWidth="1"/>
    <col min="16" max="16" width="8.7109375" style="3" bestFit="1" customWidth="1"/>
    <col min="17" max="18" width="11.7109375" style="3" bestFit="1" customWidth="1"/>
    <col min="19" max="19" width="7.28515625" style="3" bestFit="1" customWidth="1"/>
    <col min="20" max="20" width="6.85546875" style="3" bestFit="1" customWidth="1"/>
    <col min="21" max="21" width="14.140625" style="3" bestFit="1" customWidth="1"/>
    <col min="22" max="22" width="16" style="12" bestFit="1" customWidth="1"/>
    <col min="23" max="16384" width="9.140625" style="3"/>
  </cols>
  <sheetData>
    <row r="1" spans="1:22">
      <c r="E1" s="9"/>
      <c r="F1" s="3"/>
      <c r="G1" s="10" t="s">
        <v>9</v>
      </c>
      <c r="J1" s="11" t="s">
        <v>0</v>
      </c>
      <c r="K1" s="11"/>
    </row>
    <row r="2" spans="1:22">
      <c r="D2" s="13" t="s">
        <v>8</v>
      </c>
      <c r="E2" s="14" t="str">
        <f>INDEX(lstOptions,I2)</f>
        <v>Code</v>
      </c>
      <c r="F2" s="3"/>
      <c r="G2" s="15" t="str">
        <f>IF(E2="Code","A-Z","Smallest First")</f>
        <v>A-Z</v>
      </c>
      <c r="I2" s="16">
        <v>1</v>
      </c>
      <c r="J2" s="11" t="str">
        <f>Q10</f>
        <v>Prev. Close</v>
      </c>
      <c r="K2" s="11"/>
    </row>
    <row r="3" spans="1:22">
      <c r="E3" s="9"/>
      <c r="F3" s="3"/>
      <c r="G3" s="17" t="str">
        <f>IF(E2="Code","Z-A","Largest First")</f>
        <v>Z-A</v>
      </c>
      <c r="I3" s="16">
        <v>1</v>
      </c>
      <c r="J3" s="11" t="str">
        <f>R10</f>
        <v>Last Trade</v>
      </c>
      <c r="K3" s="11"/>
    </row>
    <row r="4" spans="1:22">
      <c r="J4" s="11" t="str">
        <f>S10</f>
        <v>Move</v>
      </c>
      <c r="K4" s="11"/>
    </row>
    <row r="5" spans="1:22">
      <c r="J5" s="11" t="str">
        <f>T10</f>
        <v>%</v>
      </c>
      <c r="K5" s="11"/>
    </row>
    <row r="6" spans="1:22">
      <c r="J6" s="11" t="str">
        <f>U10</f>
        <v>Volume</v>
      </c>
      <c r="K6" s="11"/>
    </row>
    <row r="7" spans="1:22" ht="15">
      <c r="J7"/>
      <c r="K7" s="18"/>
    </row>
    <row r="9" spans="1:22" ht="14.25">
      <c r="B9" s="19">
        <f t="shared" ref="B9:H9" si="0">IF(B10=$E$2,$I$3,"")</f>
        <v>1</v>
      </c>
      <c r="C9" s="19" t="str">
        <f t="shared" si="0"/>
        <v/>
      </c>
      <c r="D9" s="19" t="str">
        <f t="shared" si="0"/>
        <v/>
      </c>
      <c r="E9" s="19" t="str">
        <f t="shared" si="0"/>
        <v/>
      </c>
      <c r="F9" s="19" t="str">
        <f t="shared" si="0"/>
        <v/>
      </c>
      <c r="G9" s="19" t="str">
        <f t="shared" si="0"/>
        <v/>
      </c>
      <c r="H9" s="19" t="str">
        <f t="shared" si="0"/>
        <v/>
      </c>
    </row>
    <row r="10" spans="1:22" ht="14.1" customHeight="1">
      <c r="A10" s="20" t="s">
        <v>73</v>
      </c>
      <c r="B10" s="20" t="s">
        <v>0</v>
      </c>
      <c r="C10" s="21" t="s">
        <v>74</v>
      </c>
      <c r="D10" s="21" t="s">
        <v>13</v>
      </c>
      <c r="E10" s="21" t="s">
        <v>1</v>
      </c>
      <c r="F10" s="21" t="s">
        <v>2</v>
      </c>
      <c r="G10" s="21" t="s">
        <v>3</v>
      </c>
      <c r="H10" s="22"/>
      <c r="I10" s="23" t="s">
        <v>5</v>
      </c>
      <c r="J10" s="23" t="s">
        <v>6</v>
      </c>
      <c r="K10" s="23" t="s">
        <v>12</v>
      </c>
      <c r="L10" s="23" t="s">
        <v>7</v>
      </c>
      <c r="M10" s="1"/>
      <c r="N10" s="1"/>
      <c r="O10" s="1" t="str">
        <f t="shared" ref="O10:Q10" si="1">A10</f>
        <v>Company Name</v>
      </c>
      <c r="P10" s="1" t="str">
        <f t="shared" si="1"/>
        <v>Code</v>
      </c>
      <c r="Q10" s="1" t="str">
        <f t="shared" si="1"/>
        <v>Prev. Close</v>
      </c>
      <c r="R10" s="1" t="str">
        <f>D10</f>
        <v>Last Trade</v>
      </c>
      <c r="S10" s="1" t="str">
        <f t="shared" ref="S10:U10" si="2">E10</f>
        <v>Move</v>
      </c>
      <c r="T10" s="1" t="str">
        <f t="shared" si="2"/>
        <v>%</v>
      </c>
      <c r="U10" s="1" t="str">
        <f t="shared" si="2"/>
        <v>Volume</v>
      </c>
      <c r="V10"/>
    </row>
    <row r="11" spans="1:22" ht="14.1" customHeight="1">
      <c r="A11" s="6" t="s">
        <v>50</v>
      </c>
      <c r="B11" s="5" t="s">
        <v>14</v>
      </c>
      <c r="C11" s="34">
        <v>11.58</v>
      </c>
      <c r="D11" s="34">
        <v>11.25</v>
      </c>
      <c r="E11" s="34">
        <v>-0.33</v>
      </c>
      <c r="F11" s="35">
        <v>-2.8497409326424871E-2</v>
      </c>
      <c r="G11" s="7">
        <v>22887335</v>
      </c>
      <c r="H11" s="8"/>
      <c r="I11" s="24" t="str">
        <f t="shared" ref="I11:I40" si="3">INDEX(B11:H11,,$I$2)</f>
        <v>AA</v>
      </c>
      <c r="J11" s="36" t="str">
        <f>IF($I$2=1,I11,I11+0.000000001*ROWS($I$11:I11))</f>
        <v>AA</v>
      </c>
      <c r="K11" s="33" t="str">
        <f>IF($I$2=1,"-",CHOOSE($I$3,SMALL($J$11:$J$40,$N11),LARGE($J$11:$J$40,$N11)))</f>
        <v>-</v>
      </c>
      <c r="L11" s="32">
        <f>IF($I$2=1,COUNTIF($J$11:$J$40,CHOOSE($I$3,"&lt;"&amp;J11,"&gt;"&amp;J11))+1,MATCH(J11,$K$11:$K$40,0))</f>
        <v>1</v>
      </c>
      <c r="N11" s="30">
        <v>1</v>
      </c>
      <c r="O11" s="25" t="str">
        <f>INDEX(A$11:A$40,MATCH($N11,$L$11:$L$40,0))</f>
        <v>Alcoa Inc.</v>
      </c>
      <c r="P11" s="25" t="str">
        <f>INDEX(B$11:B$40,MATCH($N11,$L$11:$L$40,0))</f>
        <v>AA</v>
      </c>
      <c r="Q11" s="37">
        <f>INDEX(C$11:C$40,MATCH($N11,$L$11:$L$40,0))</f>
        <v>11.58</v>
      </c>
      <c r="R11" s="37">
        <f>INDEX(D$11:D$40,MATCH($N11,$L$11:$L$40,0))</f>
        <v>11.25</v>
      </c>
      <c r="S11" s="37">
        <f>INDEX(E$11:E$40,MATCH($N11,$L$11:$L$40,0))</f>
        <v>-0.33</v>
      </c>
      <c r="T11" s="38">
        <f>INDEX(F$11:F$40,MATCH($N11,$L$11:$L$40,0))</f>
        <v>-2.8497409326424871E-2</v>
      </c>
      <c r="U11" s="39">
        <f>INDEX(G$11:G$40,MATCH($N11,$L$11:$L$40,0))</f>
        <v>22887335</v>
      </c>
      <c r="V11"/>
    </row>
    <row r="12" spans="1:22" ht="14.1" customHeight="1">
      <c r="A12" s="6" t="s">
        <v>56</v>
      </c>
      <c r="B12" s="5" t="s">
        <v>15</v>
      </c>
      <c r="C12" s="34">
        <v>48.68</v>
      </c>
      <c r="D12" s="34">
        <v>49.27</v>
      </c>
      <c r="E12" s="34">
        <v>0.59</v>
      </c>
      <c r="F12" s="35">
        <v>1.2119967132292521E-2</v>
      </c>
      <c r="G12" s="7">
        <v>6045029</v>
      </c>
      <c r="H12" s="8"/>
      <c r="I12" s="24" t="str">
        <f t="shared" si="3"/>
        <v>AXP</v>
      </c>
      <c r="J12" s="36" t="str">
        <f>IF($I$2=1,I12,I12+0.000000001*ROWS($I$11:I12))</f>
        <v>AXP</v>
      </c>
      <c r="K12" s="33" t="str">
        <f t="shared" ref="K12:K40" si="4">IF($I$2=1,"-",CHOOSE($I$3,SMALL($J$11:$J$40,$N12),LARGE($J$11:$J$40,$N12)))</f>
        <v>-</v>
      </c>
      <c r="L12" s="32">
        <f t="shared" ref="L12:L40" si="5">IF($I$2=1,COUNTIF($J$11:$J$40,CHOOSE($I$3,"&lt;"&amp;J12,"&gt;"&amp;J12))+1,MATCH(J12,$K$11:$K$40,0))</f>
        <v>2</v>
      </c>
      <c r="N12" s="30">
        <v>2</v>
      </c>
      <c r="O12" s="25" t="str">
        <f>INDEX(A$11:A$40,MATCH($N12,$L$11:$L$40,0))</f>
        <v>American Express Company</v>
      </c>
      <c r="P12" s="25" t="str">
        <f>INDEX(B$11:B$40,MATCH($N12,$L$11:$L$40,0))</f>
        <v>AXP</v>
      </c>
      <c r="Q12" s="37">
        <f>INDEX(C$11:C$40,MATCH($N12,$L$11:$L$40,0))</f>
        <v>48.68</v>
      </c>
      <c r="R12" s="37">
        <f>INDEX(D$11:D$40,MATCH($N12,$L$11:$L$40,0))</f>
        <v>49.27</v>
      </c>
      <c r="S12" s="37">
        <f>INDEX(E$11:E$40,MATCH($N12,$L$11:$L$40,0))</f>
        <v>0.59</v>
      </c>
      <c r="T12" s="38">
        <f>INDEX(F$11:F$40,MATCH($N12,$L$11:$L$40,0))</f>
        <v>1.2119967132292521E-2</v>
      </c>
      <c r="U12" s="39">
        <f>INDEX(G$11:G$40,MATCH($N12,$L$11:$L$40,0))</f>
        <v>6045029</v>
      </c>
      <c r="V12"/>
    </row>
    <row r="13" spans="1:22" ht="14.1" customHeight="1">
      <c r="A13" s="6" t="s">
        <v>62</v>
      </c>
      <c r="B13" s="5" t="s">
        <v>16</v>
      </c>
      <c r="C13" s="34">
        <v>64.150000000000006</v>
      </c>
      <c r="D13" s="34">
        <v>63.56</v>
      </c>
      <c r="E13" s="34">
        <v>-0.59</v>
      </c>
      <c r="F13" s="35">
        <v>-9.1971940763834747E-3</v>
      </c>
      <c r="G13" s="7">
        <v>3431623</v>
      </c>
      <c r="H13" s="8"/>
      <c r="I13" s="24" t="str">
        <f t="shared" si="3"/>
        <v>BA</v>
      </c>
      <c r="J13" s="36" t="str">
        <f>IF($I$2=1,I13,I13+0.000000001*ROWS($I$11:I13))</f>
        <v>BA</v>
      </c>
      <c r="K13" s="33" t="str">
        <f t="shared" si="4"/>
        <v>-</v>
      </c>
      <c r="L13" s="32">
        <f t="shared" si="5"/>
        <v>3</v>
      </c>
      <c r="N13" s="30">
        <v>3</v>
      </c>
      <c r="O13" s="25" t="str">
        <f>INDEX(A$11:A$40,MATCH($N13,$L$11:$L$40,0))</f>
        <v>Boeing Company (The)</v>
      </c>
      <c r="P13" s="25" t="str">
        <f>INDEX(B$11:B$40,MATCH($N13,$L$11:$L$40,0))</f>
        <v>BA</v>
      </c>
      <c r="Q13" s="37">
        <f>INDEX(C$11:C$40,MATCH($N13,$L$11:$L$40,0))</f>
        <v>64.150000000000006</v>
      </c>
      <c r="R13" s="37">
        <f>INDEX(D$11:D$40,MATCH($N13,$L$11:$L$40,0))</f>
        <v>63.56</v>
      </c>
      <c r="S13" s="37">
        <f>INDEX(E$11:E$40,MATCH($N13,$L$11:$L$40,0))</f>
        <v>-0.59</v>
      </c>
      <c r="T13" s="38">
        <f>INDEX(F$11:F$40,MATCH($N13,$L$11:$L$40,0))</f>
        <v>-9.1971940763834747E-3</v>
      </c>
      <c r="U13" s="39">
        <f>INDEX(G$11:G$40,MATCH($N13,$L$11:$L$40,0))</f>
        <v>3431623</v>
      </c>
      <c r="V13"/>
    </row>
    <row r="14" spans="1:22" ht="14.1" customHeight="1">
      <c r="A14" s="6" t="s">
        <v>63</v>
      </c>
      <c r="B14" s="5" t="s">
        <v>17</v>
      </c>
      <c r="C14" s="34">
        <v>6.99</v>
      </c>
      <c r="D14" s="34">
        <v>6.9</v>
      </c>
      <c r="E14" s="34">
        <v>-0.09</v>
      </c>
      <c r="F14" s="35">
        <v>-1.2875536480686695E-2</v>
      </c>
      <c r="G14" s="7">
        <v>142828633</v>
      </c>
      <c r="H14" s="8"/>
      <c r="I14" s="24" t="str">
        <f t="shared" si="3"/>
        <v>BAC</v>
      </c>
      <c r="J14" s="36" t="str">
        <f>IF($I$2=1,I14,I14+0.000000001*ROWS($I$11:I14))</f>
        <v>BAC</v>
      </c>
      <c r="K14" s="33" t="str">
        <f t="shared" si="4"/>
        <v>-</v>
      </c>
      <c r="L14" s="32">
        <f t="shared" si="5"/>
        <v>4</v>
      </c>
      <c r="N14" s="30">
        <v>4</v>
      </c>
      <c r="O14" s="25" t="str">
        <f>INDEX(A$11:A$40,MATCH($N14,$L$11:$L$40,0))</f>
        <v>Bank of America Corporation</v>
      </c>
      <c r="P14" s="25" t="str">
        <f>INDEX(B$11:B$40,MATCH($N14,$L$11:$L$40,0))</f>
        <v>BAC</v>
      </c>
      <c r="Q14" s="37">
        <f>INDEX(C$11:C$40,MATCH($N14,$L$11:$L$40,0))</f>
        <v>6.99</v>
      </c>
      <c r="R14" s="37">
        <f>INDEX(D$11:D$40,MATCH($N14,$L$11:$L$40,0))</f>
        <v>6.9</v>
      </c>
      <c r="S14" s="37">
        <f>INDEX(E$11:E$40,MATCH($N14,$L$11:$L$40,0))</f>
        <v>-0.09</v>
      </c>
      <c r="T14" s="38">
        <f>INDEX(F$11:F$40,MATCH($N14,$L$11:$L$40,0))</f>
        <v>-1.2875536480686695E-2</v>
      </c>
      <c r="U14" s="39">
        <f>INDEX(G$11:G$40,MATCH($N14,$L$11:$L$40,0))</f>
        <v>142828633</v>
      </c>
      <c r="V14"/>
    </row>
    <row r="15" spans="1:22" ht="14.1" customHeight="1">
      <c r="A15" s="6" t="s">
        <v>51</v>
      </c>
      <c r="B15" s="5" t="s">
        <v>4</v>
      </c>
      <c r="C15" s="34">
        <v>84.6</v>
      </c>
      <c r="D15" s="34">
        <v>83.66</v>
      </c>
      <c r="E15" s="34">
        <v>-0.94</v>
      </c>
      <c r="F15" s="35">
        <v>-1.1111111111111112E-2</v>
      </c>
      <c r="G15" s="7">
        <v>8999757</v>
      </c>
      <c r="H15" s="8"/>
      <c r="I15" s="24" t="str">
        <f t="shared" si="3"/>
        <v>CAT</v>
      </c>
      <c r="J15" s="36" t="str">
        <f>IF($I$2=1,I15,I15+0.000000001*ROWS($I$11:I15))</f>
        <v>CAT</v>
      </c>
      <c r="K15" s="33" t="str">
        <f t="shared" si="4"/>
        <v>-</v>
      </c>
      <c r="L15" s="32">
        <f t="shared" si="5"/>
        <v>5</v>
      </c>
      <c r="N15" s="30">
        <v>5</v>
      </c>
      <c r="O15" s="25" t="str">
        <f>INDEX(A$11:A$40,MATCH($N15,$L$11:$L$40,0))</f>
        <v>Caterpillar, Inc.</v>
      </c>
      <c r="P15" s="25" t="str">
        <f>INDEX(B$11:B$40,MATCH($N15,$L$11:$L$40,0))</f>
        <v>CAT</v>
      </c>
      <c r="Q15" s="37">
        <f>INDEX(C$11:C$40,MATCH($N15,$L$11:$L$40,0))</f>
        <v>84.6</v>
      </c>
      <c r="R15" s="37">
        <f>INDEX(D$11:D$40,MATCH($N15,$L$11:$L$40,0))</f>
        <v>83.66</v>
      </c>
      <c r="S15" s="37">
        <f>INDEX(E$11:E$40,MATCH($N15,$L$11:$L$40,0))</f>
        <v>-0.94</v>
      </c>
      <c r="T15" s="38">
        <f>INDEX(F$11:F$40,MATCH($N15,$L$11:$L$40,0))</f>
        <v>-1.1111111111111112E-2</v>
      </c>
      <c r="U15" s="39">
        <f>INDEX(G$11:G$40,MATCH($N15,$L$11:$L$40,0))</f>
        <v>8999757</v>
      </c>
      <c r="V15"/>
    </row>
    <row r="16" spans="1:22" ht="14.1" customHeight="1">
      <c r="A16" s="6" t="s">
        <v>19</v>
      </c>
      <c r="B16" s="5" t="s">
        <v>18</v>
      </c>
      <c r="C16" s="34">
        <v>16.510000000000002</v>
      </c>
      <c r="D16" s="34">
        <v>16.53</v>
      </c>
      <c r="E16" s="34">
        <v>0.02</v>
      </c>
      <c r="F16" s="35">
        <v>1.2113870381586917E-3</v>
      </c>
      <c r="G16" s="7">
        <v>48834995</v>
      </c>
      <c r="H16" s="8"/>
      <c r="I16" s="24" t="str">
        <f t="shared" si="3"/>
        <v>CSCO</v>
      </c>
      <c r="J16" s="36" t="str">
        <f>IF($I$2=1,I16,I16+0.000000001*ROWS($I$11:I16))</f>
        <v>CSCO</v>
      </c>
      <c r="K16" s="33" t="str">
        <f t="shared" si="4"/>
        <v>-</v>
      </c>
      <c r="L16" s="32">
        <f t="shared" si="5"/>
        <v>6</v>
      </c>
      <c r="N16" s="30">
        <v>6</v>
      </c>
      <c r="O16" s="25" t="str">
        <f>INDEX(A$11:A$40,MATCH($N16,$L$11:$L$40,0))</f>
        <v>Cisco Systems, Inc.</v>
      </c>
      <c r="P16" s="25" t="str">
        <f>INDEX(B$11:B$40,MATCH($N16,$L$11:$L$40,0))</f>
        <v>CSCO</v>
      </c>
      <c r="Q16" s="37">
        <f>INDEX(C$11:C$40,MATCH($N16,$L$11:$L$40,0))</f>
        <v>16.510000000000002</v>
      </c>
      <c r="R16" s="37">
        <f>INDEX(D$11:D$40,MATCH($N16,$L$11:$L$40,0))</f>
        <v>16.53</v>
      </c>
      <c r="S16" s="37">
        <f>INDEX(E$11:E$40,MATCH($N16,$L$11:$L$40,0))</f>
        <v>0.02</v>
      </c>
      <c r="T16" s="38">
        <f>INDEX(F$11:F$40,MATCH($N16,$L$11:$L$40,0))</f>
        <v>1.2113870381586917E-3</v>
      </c>
      <c r="U16" s="39">
        <f>INDEX(G$11:G$40,MATCH($N16,$L$11:$L$40,0))</f>
        <v>48834995</v>
      </c>
      <c r="V16"/>
    </row>
    <row r="17" spans="1:22" ht="14.1" customHeight="1">
      <c r="A17" s="6" t="s">
        <v>64</v>
      </c>
      <c r="B17" s="5" t="s">
        <v>20</v>
      </c>
      <c r="C17" s="34">
        <v>98.710000000000008</v>
      </c>
      <c r="D17" s="34">
        <v>97.79</v>
      </c>
      <c r="E17" s="34">
        <v>-0.92</v>
      </c>
      <c r="F17" s="35">
        <v>-9.3202309796373214E-3</v>
      </c>
      <c r="G17" s="7">
        <v>8660497</v>
      </c>
      <c r="H17" s="8"/>
      <c r="I17" s="24" t="str">
        <f t="shared" si="3"/>
        <v>CVX</v>
      </c>
      <c r="J17" s="36" t="str">
        <f>IF($I$2=1,I17,I17+0.000000001*ROWS($I$11:I17))</f>
        <v>CVX</v>
      </c>
      <c r="K17" s="33" t="str">
        <f t="shared" si="4"/>
        <v>-</v>
      </c>
      <c r="L17" s="32">
        <f t="shared" si="5"/>
        <v>7</v>
      </c>
      <c r="N17" s="30">
        <v>7</v>
      </c>
      <c r="O17" s="25" t="str">
        <f>INDEX(A$11:A$40,MATCH($N17,$L$11:$L$40,0))</f>
        <v>Chevron Corporation</v>
      </c>
      <c r="P17" s="25" t="str">
        <f>INDEX(B$11:B$40,MATCH($N17,$L$11:$L$40,0))</f>
        <v>CVX</v>
      </c>
      <c r="Q17" s="37">
        <f>INDEX(C$11:C$40,MATCH($N17,$L$11:$L$40,0))</f>
        <v>98.710000000000008</v>
      </c>
      <c r="R17" s="37">
        <f>INDEX(D$11:D$40,MATCH($N17,$L$11:$L$40,0))</f>
        <v>97.79</v>
      </c>
      <c r="S17" s="37">
        <f>INDEX(E$11:E$40,MATCH($N17,$L$11:$L$40,0))</f>
        <v>-0.92</v>
      </c>
      <c r="T17" s="38">
        <f>INDEX(F$11:F$40,MATCH($N17,$L$11:$L$40,0))</f>
        <v>-9.3202309796373214E-3</v>
      </c>
      <c r="U17" s="39">
        <f>INDEX(G$11:G$40,MATCH($N17,$L$11:$L$40,0))</f>
        <v>8660497</v>
      </c>
      <c r="V17"/>
    </row>
    <row r="18" spans="1:22" ht="14.1" customHeight="1">
      <c r="A18" s="6" t="s">
        <v>65</v>
      </c>
      <c r="B18" s="5" t="s">
        <v>21</v>
      </c>
      <c r="C18" s="34">
        <v>46.38</v>
      </c>
      <c r="D18" s="34">
        <v>45.96</v>
      </c>
      <c r="E18" s="34">
        <v>-0.42</v>
      </c>
      <c r="F18" s="35">
        <v>-9.0556274256144882E-3</v>
      </c>
      <c r="G18" s="7">
        <v>6683579</v>
      </c>
      <c r="H18" s="8"/>
      <c r="I18" s="24" t="str">
        <f t="shared" si="3"/>
        <v>DD</v>
      </c>
      <c r="J18" s="36" t="str">
        <f>IF($I$2=1,I18,I18+0.000000001*ROWS($I$11:I18))</f>
        <v>DD</v>
      </c>
      <c r="K18" s="33" t="str">
        <f t="shared" si="4"/>
        <v>-</v>
      </c>
      <c r="L18" s="32">
        <f t="shared" si="5"/>
        <v>8</v>
      </c>
      <c r="N18" s="30">
        <v>8</v>
      </c>
      <c r="O18" s="25" t="str">
        <f>INDEX(A$11:A$40,MATCH($N18,$L$11:$L$40,0))</f>
        <v>E.I. du Pont de Nemours and Company</v>
      </c>
      <c r="P18" s="25" t="str">
        <f>INDEX(B$11:B$40,MATCH($N18,$L$11:$L$40,0))</f>
        <v>DD</v>
      </c>
      <c r="Q18" s="37">
        <f>INDEX(C$11:C$40,MATCH($N18,$L$11:$L$40,0))</f>
        <v>46.38</v>
      </c>
      <c r="R18" s="37">
        <f>INDEX(D$11:D$40,MATCH($N18,$L$11:$L$40,0))</f>
        <v>45.96</v>
      </c>
      <c r="S18" s="37">
        <f>INDEX(E$11:E$40,MATCH($N18,$L$11:$L$40,0))</f>
        <v>-0.42</v>
      </c>
      <c r="T18" s="38">
        <f>INDEX(F$11:F$40,MATCH($N18,$L$11:$L$40,0))</f>
        <v>-9.0556274256144882E-3</v>
      </c>
      <c r="U18" s="39">
        <f>INDEX(G$11:G$40,MATCH($N18,$L$11:$L$40,0))</f>
        <v>6683579</v>
      </c>
      <c r="V18"/>
    </row>
    <row r="19" spans="1:22" ht="14.1" customHeight="1">
      <c r="A19" s="6" t="s">
        <v>66</v>
      </c>
      <c r="B19" s="5" t="s">
        <v>22</v>
      </c>
      <c r="C19" s="34">
        <v>32.510000000000005</v>
      </c>
      <c r="D19" s="34">
        <v>32.31</v>
      </c>
      <c r="E19" s="34">
        <v>-0.2</v>
      </c>
      <c r="F19" s="35">
        <v>-6.1519532451553361E-3</v>
      </c>
      <c r="G19" s="7">
        <v>10117721</v>
      </c>
      <c r="H19" s="8"/>
      <c r="I19" s="24" t="str">
        <f t="shared" si="3"/>
        <v>DIS</v>
      </c>
      <c r="J19" s="36" t="str">
        <f>IF($I$2=1,I19,I19+0.000000001*ROWS($I$11:I19))</f>
        <v>DIS</v>
      </c>
      <c r="K19" s="33" t="str">
        <f t="shared" si="4"/>
        <v>-</v>
      </c>
      <c r="L19" s="32">
        <f t="shared" si="5"/>
        <v>9</v>
      </c>
      <c r="N19" s="30">
        <v>9</v>
      </c>
      <c r="O19" s="25" t="str">
        <f>INDEX(A$11:A$40,MATCH($N19,$L$11:$L$40,0))</f>
        <v>Walt Disney Company (The)</v>
      </c>
      <c r="P19" s="25" t="str">
        <f>INDEX(B$11:B$40,MATCH($N19,$L$11:$L$40,0))</f>
        <v>DIS</v>
      </c>
      <c r="Q19" s="37">
        <f>INDEX(C$11:C$40,MATCH($N19,$L$11:$L$40,0))</f>
        <v>32.510000000000005</v>
      </c>
      <c r="R19" s="37">
        <f>INDEX(D$11:D$40,MATCH($N19,$L$11:$L$40,0))</f>
        <v>32.31</v>
      </c>
      <c r="S19" s="37">
        <f>INDEX(E$11:E$40,MATCH($N19,$L$11:$L$40,0))</f>
        <v>-0.2</v>
      </c>
      <c r="T19" s="38">
        <f>INDEX(F$11:F$40,MATCH($N19,$L$11:$L$40,0))</f>
        <v>-6.1519532451553361E-3</v>
      </c>
      <c r="U19" s="39">
        <f>INDEX(G$11:G$40,MATCH($N19,$L$11:$L$40,0))</f>
        <v>10117721</v>
      </c>
      <c r="V19"/>
    </row>
    <row r="20" spans="1:22" ht="14.1" customHeight="1">
      <c r="A20" s="6" t="s">
        <v>57</v>
      </c>
      <c r="B20" s="5" t="s">
        <v>23</v>
      </c>
      <c r="C20" s="34">
        <v>16.18</v>
      </c>
      <c r="D20" s="34">
        <v>16.04</v>
      </c>
      <c r="E20" s="34">
        <v>-0.14000000000000001</v>
      </c>
      <c r="F20" s="35">
        <v>-8.6526576019777517E-3</v>
      </c>
      <c r="G20" s="7">
        <v>56239906</v>
      </c>
      <c r="H20" s="8"/>
      <c r="I20" s="24" t="str">
        <f t="shared" si="3"/>
        <v>GE</v>
      </c>
      <c r="J20" s="36" t="str">
        <f>IF($I$2=1,I20,I20+0.000000001*ROWS($I$11:I20))</f>
        <v>GE</v>
      </c>
      <c r="K20" s="33" t="str">
        <f t="shared" si="4"/>
        <v>-</v>
      </c>
      <c r="L20" s="32">
        <f t="shared" si="5"/>
        <v>10</v>
      </c>
      <c r="N20" s="30">
        <v>10</v>
      </c>
      <c r="O20" s="25" t="str">
        <f>INDEX(A$11:A$40,MATCH($N20,$L$11:$L$40,0))</f>
        <v>General Electric Company</v>
      </c>
      <c r="P20" s="25" t="str">
        <f>INDEX(B$11:B$40,MATCH($N20,$L$11:$L$40,0))</f>
        <v>GE</v>
      </c>
      <c r="Q20" s="37">
        <f>INDEX(C$11:C$40,MATCH($N20,$L$11:$L$40,0))</f>
        <v>16.18</v>
      </c>
      <c r="R20" s="37">
        <f>INDEX(D$11:D$40,MATCH($N20,$L$11:$L$40,0))</f>
        <v>16.04</v>
      </c>
      <c r="S20" s="37">
        <f>INDEX(E$11:E$40,MATCH($N20,$L$11:$L$40,0))</f>
        <v>-0.14000000000000001</v>
      </c>
      <c r="T20" s="38">
        <f>INDEX(F$11:F$40,MATCH($N20,$L$11:$L$40,0))</f>
        <v>-8.6526576019777517E-3</v>
      </c>
      <c r="U20" s="39">
        <f>INDEX(G$11:G$40,MATCH($N20,$L$11:$L$40,0))</f>
        <v>56239906</v>
      </c>
      <c r="V20"/>
    </row>
    <row r="21" spans="1:22" ht="14.1" customHeight="1">
      <c r="A21" s="6" t="s">
        <v>67</v>
      </c>
      <c r="B21" s="5" t="s">
        <v>24</v>
      </c>
      <c r="C21" s="34">
        <v>34.35</v>
      </c>
      <c r="D21" s="34">
        <v>34.81</v>
      </c>
      <c r="E21" s="34">
        <v>0.46</v>
      </c>
      <c r="F21" s="35">
        <v>1.3391557496360991E-2</v>
      </c>
      <c r="G21" s="7">
        <v>13980262</v>
      </c>
      <c r="H21" s="8"/>
      <c r="I21" s="24" t="str">
        <f t="shared" si="3"/>
        <v>HD</v>
      </c>
      <c r="J21" s="36" t="str">
        <f>IF($I$2=1,I21,I21+0.000000001*ROWS($I$11:I21))</f>
        <v>HD</v>
      </c>
      <c r="K21" s="33" t="str">
        <f t="shared" si="4"/>
        <v>-</v>
      </c>
      <c r="L21" s="32">
        <f t="shared" si="5"/>
        <v>11</v>
      </c>
      <c r="N21" s="30">
        <v>11</v>
      </c>
      <c r="O21" s="25" t="str">
        <f>INDEX(A$11:A$40,MATCH($N21,$L$11:$L$40,0))</f>
        <v>Home Depot, Inc. (The)</v>
      </c>
      <c r="P21" s="25" t="str">
        <f>INDEX(B$11:B$40,MATCH($N21,$L$11:$L$40,0))</f>
        <v>HD</v>
      </c>
      <c r="Q21" s="37">
        <f>INDEX(C$11:C$40,MATCH($N21,$L$11:$L$40,0))</f>
        <v>34.35</v>
      </c>
      <c r="R21" s="37">
        <f>INDEX(D$11:D$40,MATCH($N21,$L$11:$L$40,0))</f>
        <v>34.81</v>
      </c>
      <c r="S21" s="37">
        <f>INDEX(E$11:E$40,MATCH($N21,$L$11:$L$40,0))</f>
        <v>0.46</v>
      </c>
      <c r="T21" s="38">
        <f>INDEX(F$11:F$40,MATCH($N21,$L$11:$L$40,0))</f>
        <v>1.3391557496360991E-2</v>
      </c>
      <c r="U21" s="39">
        <f>INDEX(G$11:G$40,MATCH($N21,$L$11:$L$40,0))</f>
        <v>13980262</v>
      </c>
      <c r="V21"/>
    </row>
    <row r="22" spans="1:22" ht="14.1" customHeight="1">
      <c r="A22" s="6" t="s">
        <v>58</v>
      </c>
      <c r="B22" s="5" t="s">
        <v>25</v>
      </c>
      <c r="C22" s="34">
        <v>22.91</v>
      </c>
      <c r="D22" s="34">
        <v>22.47</v>
      </c>
      <c r="E22" s="34">
        <v>-0.44</v>
      </c>
      <c r="F22" s="35">
        <v>-1.9205587079877781E-2</v>
      </c>
      <c r="G22" s="7">
        <v>25847555</v>
      </c>
      <c r="H22" s="8"/>
      <c r="I22" s="24" t="str">
        <f t="shared" si="3"/>
        <v>HPQ</v>
      </c>
      <c r="J22" s="36" t="str">
        <f>IF($I$2=1,I22,I22+0.000000001*ROWS($I$11:I22))</f>
        <v>HPQ</v>
      </c>
      <c r="K22" s="33" t="str">
        <f t="shared" si="4"/>
        <v>-</v>
      </c>
      <c r="L22" s="32">
        <f t="shared" si="5"/>
        <v>12</v>
      </c>
      <c r="N22" s="30">
        <v>12</v>
      </c>
      <c r="O22" s="25" t="str">
        <f>INDEX(A$11:A$40,MATCH($N22,$L$11:$L$40,0))</f>
        <v xml:space="preserve">Hewlett-Packard Company </v>
      </c>
      <c r="P22" s="25" t="str">
        <f>INDEX(B$11:B$40,MATCH($N22,$L$11:$L$40,0))</f>
        <v>HPQ</v>
      </c>
      <c r="Q22" s="37">
        <f>INDEX(C$11:C$40,MATCH($N22,$L$11:$L$40,0))</f>
        <v>22.91</v>
      </c>
      <c r="R22" s="37">
        <f>INDEX(D$11:D$40,MATCH($N22,$L$11:$L$40,0))</f>
        <v>22.47</v>
      </c>
      <c r="S22" s="37">
        <f>INDEX(E$11:E$40,MATCH($N22,$L$11:$L$40,0))</f>
        <v>-0.44</v>
      </c>
      <c r="T22" s="38">
        <f>INDEX(F$11:F$40,MATCH($N22,$L$11:$L$40,0))</f>
        <v>-1.9205587079877781E-2</v>
      </c>
      <c r="U22" s="39">
        <f>INDEX(G$11:G$40,MATCH($N22,$L$11:$L$40,0))</f>
        <v>25847555</v>
      </c>
      <c r="V22"/>
    </row>
    <row r="23" spans="1:22" ht="14.1" customHeight="1">
      <c r="A23" s="6" t="s">
        <v>27</v>
      </c>
      <c r="B23" s="5" t="s">
        <v>26</v>
      </c>
      <c r="C23" s="34">
        <v>173.13</v>
      </c>
      <c r="D23" s="34">
        <v>174.72</v>
      </c>
      <c r="E23" s="34">
        <v>1.59</v>
      </c>
      <c r="F23" s="35">
        <v>9.1838502859123202E-3</v>
      </c>
      <c r="G23" s="7">
        <v>6209893</v>
      </c>
      <c r="H23" s="8"/>
      <c r="I23" s="24" t="str">
        <f t="shared" si="3"/>
        <v>IBM</v>
      </c>
      <c r="J23" s="36" t="str">
        <f>IF($I$2=1,I23,I23+0.000000001*ROWS($I$11:I23))</f>
        <v>IBM</v>
      </c>
      <c r="K23" s="33" t="str">
        <f t="shared" si="4"/>
        <v>-</v>
      </c>
      <c r="L23" s="32">
        <f t="shared" si="5"/>
        <v>13</v>
      </c>
      <c r="N23" s="30">
        <v>13</v>
      </c>
      <c r="O23" s="25" t="str">
        <f>INDEX(A$11:A$40,MATCH($N23,$L$11:$L$40,0))</f>
        <v>International Business Machines</v>
      </c>
      <c r="P23" s="25" t="str">
        <f>INDEX(B$11:B$40,MATCH($N23,$L$11:$L$40,0))</f>
        <v>IBM</v>
      </c>
      <c r="Q23" s="37">
        <f>INDEX(C$11:C$40,MATCH($N23,$L$11:$L$40,0))</f>
        <v>173.13</v>
      </c>
      <c r="R23" s="37">
        <f>INDEX(D$11:D$40,MATCH($N23,$L$11:$L$40,0))</f>
        <v>174.72</v>
      </c>
      <c r="S23" s="37">
        <f>INDEX(E$11:E$40,MATCH($N23,$L$11:$L$40,0))</f>
        <v>1.59</v>
      </c>
      <c r="T23" s="38">
        <f>INDEX(F$11:F$40,MATCH($N23,$L$11:$L$40,0))</f>
        <v>9.1838502859123202E-3</v>
      </c>
      <c r="U23" s="39">
        <f>INDEX(G$11:G$40,MATCH($N23,$L$11:$L$40,0))</f>
        <v>6209893</v>
      </c>
      <c r="V23"/>
    </row>
    <row r="24" spans="1:22" ht="14.1" customHeight="1">
      <c r="A24" s="6" t="s">
        <v>29</v>
      </c>
      <c r="B24" s="5" t="s">
        <v>28</v>
      </c>
      <c r="C24" s="34">
        <v>21.93</v>
      </c>
      <c r="D24" s="34">
        <v>22.2</v>
      </c>
      <c r="E24" s="34">
        <v>0.27</v>
      </c>
      <c r="F24" s="35">
        <v>1.2311901504787963E-2</v>
      </c>
      <c r="G24" s="7">
        <v>71497500</v>
      </c>
      <c r="H24" s="8"/>
      <c r="I24" s="24" t="str">
        <f t="shared" si="3"/>
        <v>INTC</v>
      </c>
      <c r="J24" s="36" t="str">
        <f>IF($I$2=1,I24,I24+0.000000001*ROWS($I$11:I24))</f>
        <v>INTC</v>
      </c>
      <c r="K24" s="33" t="str">
        <f t="shared" si="4"/>
        <v>-</v>
      </c>
      <c r="L24" s="32">
        <f t="shared" si="5"/>
        <v>14</v>
      </c>
      <c r="N24" s="30">
        <v>14</v>
      </c>
      <c r="O24" s="25" t="str">
        <f>INDEX(A$11:A$40,MATCH($N24,$L$11:$L$40,0))</f>
        <v>Intel Corporation</v>
      </c>
      <c r="P24" s="25" t="str">
        <f>INDEX(B$11:B$40,MATCH($N24,$L$11:$L$40,0))</f>
        <v>INTC</v>
      </c>
      <c r="Q24" s="37">
        <f>INDEX(C$11:C$40,MATCH($N24,$L$11:$L$40,0))</f>
        <v>21.93</v>
      </c>
      <c r="R24" s="37">
        <f>INDEX(D$11:D$40,MATCH($N24,$L$11:$L$40,0))</f>
        <v>22.2</v>
      </c>
      <c r="S24" s="37">
        <f>INDEX(E$11:E$40,MATCH($N24,$L$11:$L$40,0))</f>
        <v>0.27</v>
      </c>
      <c r="T24" s="38">
        <f>INDEX(F$11:F$40,MATCH($N24,$L$11:$L$40,0))</f>
        <v>1.2311901504787963E-2</v>
      </c>
      <c r="U24" s="39">
        <f>INDEX(G$11:G$40,MATCH($N24,$L$11:$L$40,0))</f>
        <v>71497500</v>
      </c>
      <c r="V24"/>
    </row>
    <row r="25" spans="1:22" ht="14.1" customHeight="1">
      <c r="A25" s="6" t="s">
        <v>52</v>
      </c>
      <c r="B25" s="5" t="s">
        <v>30</v>
      </c>
      <c r="C25" s="34">
        <v>64.14</v>
      </c>
      <c r="D25" s="34">
        <v>64.22</v>
      </c>
      <c r="E25" s="34">
        <v>0.08</v>
      </c>
      <c r="F25" s="35">
        <v>1.2472715933894605E-3</v>
      </c>
      <c r="G25" s="7">
        <v>10874749</v>
      </c>
      <c r="H25" s="8"/>
      <c r="I25" s="24" t="str">
        <f t="shared" si="3"/>
        <v>JNJ</v>
      </c>
      <c r="J25" s="36" t="str">
        <f>IF($I$2=1,I25,I25+0.000000001*ROWS($I$11:I25))</f>
        <v>JNJ</v>
      </c>
      <c r="K25" s="33" t="str">
        <f t="shared" si="4"/>
        <v>-</v>
      </c>
      <c r="L25" s="32">
        <f t="shared" si="5"/>
        <v>15</v>
      </c>
      <c r="N25" s="30">
        <v>15</v>
      </c>
      <c r="O25" s="25" t="str">
        <f>INDEX(A$11:A$40,MATCH($N25,$L$11:$L$40,0))</f>
        <v>Johnson &amp; Johnson</v>
      </c>
      <c r="P25" s="25" t="str">
        <f>INDEX(B$11:B$40,MATCH($N25,$L$11:$L$40,0))</f>
        <v>JNJ</v>
      </c>
      <c r="Q25" s="37">
        <f>INDEX(C$11:C$40,MATCH($N25,$L$11:$L$40,0))</f>
        <v>64.14</v>
      </c>
      <c r="R25" s="37">
        <f>INDEX(D$11:D$40,MATCH($N25,$L$11:$L$40,0))</f>
        <v>64.22</v>
      </c>
      <c r="S25" s="37">
        <f>INDEX(E$11:E$40,MATCH($N25,$L$11:$L$40,0))</f>
        <v>0.08</v>
      </c>
      <c r="T25" s="38">
        <f>INDEX(F$11:F$40,MATCH($N25,$L$11:$L$40,0))</f>
        <v>1.2472715933894605E-3</v>
      </c>
      <c r="U25" s="39">
        <f>INDEX(G$11:G$40,MATCH($N25,$L$11:$L$40,0))</f>
        <v>10874749</v>
      </c>
      <c r="V25"/>
    </row>
    <row r="26" spans="1:22" ht="14.1" customHeight="1">
      <c r="A26" s="6" t="s">
        <v>59</v>
      </c>
      <c r="B26" s="5" t="s">
        <v>31</v>
      </c>
      <c r="C26" s="34">
        <v>32.49</v>
      </c>
      <c r="D26" s="34">
        <v>32.25</v>
      </c>
      <c r="E26" s="34">
        <v>-0.24</v>
      </c>
      <c r="F26" s="35">
        <v>-7.386888273314865E-3</v>
      </c>
      <c r="G26" s="7">
        <v>34089368</v>
      </c>
      <c r="H26" s="8"/>
      <c r="I26" s="24" t="str">
        <f t="shared" si="3"/>
        <v>JPM</v>
      </c>
      <c r="J26" s="36" t="str">
        <f>IF($I$2=1,I26,I26+0.000000001*ROWS($I$11:I26))</f>
        <v>JPM</v>
      </c>
      <c r="K26" s="33" t="str">
        <f t="shared" si="4"/>
        <v>-</v>
      </c>
      <c r="L26" s="32">
        <f t="shared" si="5"/>
        <v>16</v>
      </c>
      <c r="N26" s="31">
        <v>16</v>
      </c>
      <c r="O26" s="25" t="str">
        <f>INDEX(A$11:A$40,MATCH($N26,$L$11:$L$40,0))</f>
        <v>JP Morgan Chase &amp; Co. St</v>
      </c>
      <c r="P26" s="25" t="str">
        <f>INDEX(B$11:B$40,MATCH($N26,$L$11:$L$40,0))</f>
        <v>JPM</v>
      </c>
      <c r="Q26" s="37">
        <f>INDEX(C$11:C$40,MATCH($N26,$L$11:$L$40,0))</f>
        <v>32.49</v>
      </c>
      <c r="R26" s="37">
        <f>INDEX(D$11:D$40,MATCH($N26,$L$11:$L$40,0))</f>
        <v>32.25</v>
      </c>
      <c r="S26" s="37">
        <f>INDEX(E$11:E$40,MATCH($N26,$L$11:$L$40,0))</f>
        <v>-0.24</v>
      </c>
      <c r="T26" s="38">
        <f>INDEX(F$11:F$40,MATCH($N26,$L$11:$L$40,0))</f>
        <v>-7.386888273314865E-3</v>
      </c>
      <c r="U26" s="39">
        <f>INDEX(G$11:G$40,MATCH($N26,$L$11:$L$40,0))</f>
        <v>34089368</v>
      </c>
      <c r="V26"/>
    </row>
    <row r="27" spans="1:22" ht="14.1" customHeight="1">
      <c r="A27" s="6" t="s">
        <v>53</v>
      </c>
      <c r="B27" s="5" t="s">
        <v>32</v>
      </c>
      <c r="C27" s="34">
        <v>34.870000000000005</v>
      </c>
      <c r="D27" s="34">
        <v>34.520000000000003</v>
      </c>
      <c r="E27" s="34">
        <v>-0.35</v>
      </c>
      <c r="F27" s="35">
        <v>-1.0037281330656723E-2</v>
      </c>
      <c r="G27" s="7">
        <v>9361703</v>
      </c>
      <c r="H27" s="8"/>
      <c r="I27" s="24" t="str">
        <f t="shared" si="3"/>
        <v>KFT</v>
      </c>
      <c r="J27" s="36" t="str">
        <f>IF($I$2=1,I27,I27+0.000000001*ROWS($I$11:I27))</f>
        <v>KFT</v>
      </c>
      <c r="K27" s="33" t="str">
        <f t="shared" si="4"/>
        <v>-</v>
      </c>
      <c r="L27" s="32">
        <f t="shared" si="5"/>
        <v>17</v>
      </c>
      <c r="N27" s="30">
        <v>17</v>
      </c>
      <c r="O27" s="25" t="str">
        <f>INDEX(A$11:A$40,MATCH($N27,$L$11:$L$40,0))</f>
        <v>Kraft Foods Inc.</v>
      </c>
      <c r="P27" s="25" t="str">
        <f>INDEX(B$11:B$40,MATCH($N27,$L$11:$L$40,0))</f>
        <v>KFT</v>
      </c>
      <c r="Q27" s="37">
        <f>INDEX(C$11:C$40,MATCH($N27,$L$11:$L$40,0))</f>
        <v>34.870000000000005</v>
      </c>
      <c r="R27" s="37">
        <f>INDEX(D$11:D$40,MATCH($N27,$L$11:$L$40,0))</f>
        <v>34.520000000000003</v>
      </c>
      <c r="S27" s="37">
        <f>INDEX(E$11:E$40,MATCH($N27,$L$11:$L$40,0))</f>
        <v>-0.35</v>
      </c>
      <c r="T27" s="38">
        <f>INDEX(F$11:F$40,MATCH($N27,$L$11:$L$40,0))</f>
        <v>-1.0037281330656723E-2</v>
      </c>
      <c r="U27" s="39">
        <f>INDEX(G$11:G$40,MATCH($N27,$L$11:$L$40,0))</f>
        <v>9361703</v>
      </c>
      <c r="V27"/>
    </row>
    <row r="28" spans="1:22" ht="14.1" customHeight="1">
      <c r="A28" s="6" t="s">
        <v>60</v>
      </c>
      <c r="B28" s="5" t="s">
        <v>33</v>
      </c>
      <c r="C28" s="34">
        <v>70.490000000000009</v>
      </c>
      <c r="D28" s="34">
        <v>70.650000000000006</v>
      </c>
      <c r="E28" s="34">
        <v>0.16</v>
      </c>
      <c r="F28" s="35">
        <v>2.2698255071641367E-3</v>
      </c>
      <c r="G28" s="7">
        <v>9157066</v>
      </c>
      <c r="H28" s="8"/>
      <c r="I28" s="24" t="str">
        <f t="shared" si="3"/>
        <v>KO</v>
      </c>
      <c r="J28" s="36" t="str">
        <f>IF($I$2=1,I28,I28+0.000000001*ROWS($I$11:I28))</f>
        <v>KO</v>
      </c>
      <c r="K28" s="33" t="str">
        <f t="shared" si="4"/>
        <v>-</v>
      </c>
      <c r="L28" s="32">
        <f t="shared" si="5"/>
        <v>18</v>
      </c>
      <c r="N28" s="30">
        <v>18</v>
      </c>
      <c r="O28" s="25" t="str">
        <f>INDEX(A$11:A$40,MATCH($N28,$L$11:$L$40,0))</f>
        <v xml:space="preserve">Coca-Cola Company (The) </v>
      </c>
      <c r="P28" s="25" t="str">
        <f>INDEX(B$11:B$40,MATCH($N28,$L$11:$L$40,0))</f>
        <v>KO</v>
      </c>
      <c r="Q28" s="37">
        <f>INDEX(C$11:C$40,MATCH($N28,$L$11:$L$40,0))</f>
        <v>70.490000000000009</v>
      </c>
      <c r="R28" s="37">
        <f>INDEX(D$11:D$40,MATCH($N28,$L$11:$L$40,0))</f>
        <v>70.650000000000006</v>
      </c>
      <c r="S28" s="37">
        <f>INDEX(E$11:E$40,MATCH($N28,$L$11:$L$40,0))</f>
        <v>0.16</v>
      </c>
      <c r="T28" s="38">
        <f>INDEX(F$11:F$40,MATCH($N28,$L$11:$L$40,0))</f>
        <v>2.2698255071641367E-3</v>
      </c>
      <c r="U28" s="39">
        <f>INDEX(G$11:G$40,MATCH($N28,$L$11:$L$40,0))</f>
        <v>9157066</v>
      </c>
      <c r="V28"/>
    </row>
    <row r="29" spans="1:22" ht="14.1" customHeight="1">
      <c r="A29" s="6" t="s">
        <v>68</v>
      </c>
      <c r="B29" s="5" t="s">
        <v>34</v>
      </c>
      <c r="C29" s="34">
        <v>88.81</v>
      </c>
      <c r="D29" s="34">
        <v>89.31</v>
      </c>
      <c r="E29" s="34">
        <v>0.5</v>
      </c>
      <c r="F29" s="35">
        <v>5.6299966220020262E-3</v>
      </c>
      <c r="G29" s="7">
        <v>7942201</v>
      </c>
      <c r="H29" s="8"/>
      <c r="I29" s="24" t="str">
        <f t="shared" si="3"/>
        <v>MCD</v>
      </c>
      <c r="J29" s="36" t="str">
        <f>IF($I$2=1,I29,I29+0.000000001*ROWS($I$11:I29))</f>
        <v>MCD</v>
      </c>
      <c r="K29" s="33" t="str">
        <f t="shared" si="4"/>
        <v>-</v>
      </c>
      <c r="L29" s="32">
        <f t="shared" si="5"/>
        <v>19</v>
      </c>
      <c r="N29" s="30">
        <v>19</v>
      </c>
      <c r="O29" s="25" t="str">
        <f>INDEX(A$11:A$40,MATCH($N29,$L$11:$L$40,0))</f>
        <v>McDonald's Corporation</v>
      </c>
      <c r="P29" s="25" t="str">
        <f>INDEX(B$11:B$40,MATCH($N29,$L$11:$L$40,0))</f>
        <v>MCD</v>
      </c>
      <c r="Q29" s="37">
        <f>INDEX(C$11:C$40,MATCH($N29,$L$11:$L$40,0))</f>
        <v>88.81</v>
      </c>
      <c r="R29" s="37">
        <f>INDEX(D$11:D$40,MATCH($N29,$L$11:$L$40,0))</f>
        <v>89.31</v>
      </c>
      <c r="S29" s="37">
        <f>INDEX(E$11:E$40,MATCH($N29,$L$11:$L$40,0))</f>
        <v>0.5</v>
      </c>
      <c r="T29" s="38">
        <f>INDEX(F$11:F$40,MATCH($N29,$L$11:$L$40,0))</f>
        <v>5.6299966220020262E-3</v>
      </c>
      <c r="U29" s="39">
        <f>INDEX(G$11:G$40,MATCH($N29,$L$11:$L$40,0))</f>
        <v>7942201</v>
      </c>
      <c r="V29"/>
    </row>
    <row r="30" spans="1:22" ht="14.1" customHeight="1">
      <c r="A30" s="6" t="s">
        <v>54</v>
      </c>
      <c r="B30" s="5" t="s">
        <v>35</v>
      </c>
      <c r="C30" s="34">
        <v>79.209999999999994</v>
      </c>
      <c r="D30" s="34">
        <v>79.209999999999994</v>
      </c>
      <c r="E30" s="34">
        <v>0</v>
      </c>
      <c r="F30" s="35">
        <v>0</v>
      </c>
      <c r="G30" s="7">
        <v>3914774</v>
      </c>
      <c r="H30" s="8"/>
      <c r="I30" s="24" t="str">
        <f t="shared" si="3"/>
        <v>MMM</v>
      </c>
      <c r="J30" s="36" t="str">
        <f>IF($I$2=1,I30,I30+0.000000001*ROWS($I$11:I30))</f>
        <v>MMM</v>
      </c>
      <c r="K30" s="33" t="str">
        <f t="shared" si="4"/>
        <v>-</v>
      </c>
      <c r="L30" s="32">
        <f t="shared" si="5"/>
        <v>20</v>
      </c>
      <c r="N30" s="30">
        <v>20</v>
      </c>
      <c r="O30" s="25" t="str">
        <f>INDEX(A$11:A$40,MATCH($N30,$L$11:$L$40,0))</f>
        <v>3M Company</v>
      </c>
      <c r="P30" s="25" t="str">
        <f>INDEX(B$11:B$40,MATCH($N30,$L$11:$L$40,0))</f>
        <v>MMM</v>
      </c>
      <c r="Q30" s="37">
        <f>INDEX(C$11:C$40,MATCH($N30,$L$11:$L$40,0))</f>
        <v>79.209999999999994</v>
      </c>
      <c r="R30" s="37">
        <f>INDEX(D$11:D$40,MATCH($N30,$L$11:$L$40,0))</f>
        <v>79.209999999999994</v>
      </c>
      <c r="S30" s="37">
        <f>INDEX(E$11:E$40,MATCH($N30,$L$11:$L$40,0))</f>
        <v>0</v>
      </c>
      <c r="T30" s="38">
        <f>INDEX(F$11:F$40,MATCH($N30,$L$11:$L$40,0))</f>
        <v>0</v>
      </c>
      <c r="U30" s="39">
        <f>INDEX(G$11:G$40,MATCH($N30,$L$11:$L$40,0))</f>
        <v>3914774</v>
      </c>
      <c r="V30"/>
    </row>
    <row r="31" spans="1:22" ht="14.1" customHeight="1">
      <c r="A31" s="6" t="s">
        <v>69</v>
      </c>
      <c r="B31" s="5" t="s">
        <v>36</v>
      </c>
      <c r="C31" s="34">
        <v>32.25</v>
      </c>
      <c r="D31" s="34">
        <v>32.5</v>
      </c>
      <c r="E31" s="34">
        <v>0.25</v>
      </c>
      <c r="F31" s="35">
        <v>7.7519379844961239E-3</v>
      </c>
      <c r="G31" s="7">
        <v>13765682</v>
      </c>
      <c r="H31" s="8"/>
      <c r="I31" s="24" t="str">
        <f t="shared" si="3"/>
        <v>MRK</v>
      </c>
      <c r="J31" s="36" t="str">
        <f>IF($I$2=1,I31,I31+0.000000001*ROWS($I$11:I31))</f>
        <v>MRK</v>
      </c>
      <c r="K31" s="33" t="str">
        <f t="shared" si="4"/>
        <v>-</v>
      </c>
      <c r="L31" s="32">
        <f t="shared" si="5"/>
        <v>21</v>
      </c>
      <c r="N31" s="30">
        <v>21</v>
      </c>
      <c r="O31" s="25" t="str">
        <f>INDEX(A$11:A$40,MATCH($N31,$L$11:$L$40,0))</f>
        <v xml:space="preserve">Merck &amp; Company, Inc. </v>
      </c>
      <c r="P31" s="25" t="str">
        <f>INDEX(B$11:B$40,MATCH($N31,$L$11:$L$40,0))</f>
        <v>MRK</v>
      </c>
      <c r="Q31" s="37">
        <f>INDEX(C$11:C$40,MATCH($N31,$L$11:$L$40,0))</f>
        <v>32.25</v>
      </c>
      <c r="R31" s="37">
        <f>INDEX(D$11:D$40,MATCH($N31,$L$11:$L$40,0))</f>
        <v>32.5</v>
      </c>
      <c r="S31" s="37">
        <f>INDEX(E$11:E$40,MATCH($N31,$L$11:$L$40,0))</f>
        <v>0.25</v>
      </c>
      <c r="T31" s="38">
        <f>INDEX(F$11:F$40,MATCH($N31,$L$11:$L$40,0))</f>
        <v>7.7519379844961239E-3</v>
      </c>
      <c r="U31" s="39">
        <f>INDEX(G$11:G$40,MATCH($N31,$L$11:$L$40,0))</f>
        <v>13765682</v>
      </c>
      <c r="V31"/>
    </row>
    <row r="32" spans="1:22" ht="14.1" customHeight="1">
      <c r="A32" s="6" t="s">
        <v>38</v>
      </c>
      <c r="B32" s="5" t="s">
        <v>37</v>
      </c>
      <c r="C32" s="34">
        <v>27.21</v>
      </c>
      <c r="D32" s="34">
        <v>26.98</v>
      </c>
      <c r="E32" s="34">
        <v>-0.23</v>
      </c>
      <c r="F32" s="35">
        <v>-8.4527747151782427E-3</v>
      </c>
      <c r="G32" s="7">
        <v>49211857</v>
      </c>
      <c r="H32" s="8"/>
      <c r="I32" s="24" t="str">
        <f t="shared" si="3"/>
        <v>MSFT</v>
      </c>
      <c r="J32" s="36" t="str">
        <f>IF($I$2=1,I32,I32+0.000000001*ROWS($I$11:I32))</f>
        <v>MSFT</v>
      </c>
      <c r="K32" s="33" t="str">
        <f t="shared" si="4"/>
        <v>-</v>
      </c>
      <c r="L32" s="32">
        <f t="shared" si="5"/>
        <v>22</v>
      </c>
      <c r="N32" s="30">
        <v>22</v>
      </c>
      <c r="O32" s="25" t="str">
        <f>INDEX(A$11:A$40,MATCH($N32,$L$11:$L$40,0))</f>
        <v>Microsoft Corporation</v>
      </c>
      <c r="P32" s="25" t="str">
        <f>INDEX(B$11:B$40,MATCH($N32,$L$11:$L$40,0))</f>
        <v>MSFT</v>
      </c>
      <c r="Q32" s="37">
        <f>INDEX(C$11:C$40,MATCH($N32,$L$11:$L$40,0))</f>
        <v>27.21</v>
      </c>
      <c r="R32" s="37">
        <f>INDEX(D$11:D$40,MATCH($N32,$L$11:$L$40,0))</f>
        <v>26.98</v>
      </c>
      <c r="S32" s="37">
        <f>INDEX(E$11:E$40,MATCH($N32,$L$11:$L$40,0))</f>
        <v>-0.23</v>
      </c>
      <c r="T32" s="38">
        <f>INDEX(F$11:F$40,MATCH($N32,$L$11:$L$40,0))</f>
        <v>-8.4527747151782427E-3</v>
      </c>
      <c r="U32" s="39">
        <f>INDEX(G$11:G$40,MATCH($N32,$L$11:$L$40,0))</f>
        <v>49211857</v>
      </c>
      <c r="V32"/>
    </row>
    <row r="33" spans="1:22" ht="14.1" customHeight="1">
      <c r="A33" s="6" t="s">
        <v>55</v>
      </c>
      <c r="B33" s="5" t="s">
        <v>39</v>
      </c>
      <c r="C33" s="34">
        <v>18.059999999999999</v>
      </c>
      <c r="D33" s="34">
        <v>18.239999999999998</v>
      </c>
      <c r="E33" s="34">
        <v>0.18</v>
      </c>
      <c r="F33" s="35">
        <v>9.9667774086378749E-3</v>
      </c>
      <c r="G33" s="7">
        <v>52085580</v>
      </c>
      <c r="H33" s="8"/>
      <c r="I33" s="24" t="str">
        <f t="shared" si="3"/>
        <v>PFE</v>
      </c>
      <c r="J33" s="36" t="str">
        <f>IF($I$2=1,I33,I33+0.000000001*ROWS($I$11:I33))</f>
        <v>PFE</v>
      </c>
      <c r="K33" s="33" t="str">
        <f t="shared" si="4"/>
        <v>-</v>
      </c>
      <c r="L33" s="32">
        <f t="shared" si="5"/>
        <v>23</v>
      </c>
      <c r="N33" s="30">
        <v>23</v>
      </c>
      <c r="O33" s="25" t="str">
        <f>INDEX(A$11:A$40,MATCH($N33,$L$11:$L$40,0))</f>
        <v>Pfizer, Inc.</v>
      </c>
      <c r="P33" s="25" t="str">
        <f>INDEX(B$11:B$40,MATCH($N33,$L$11:$L$40,0))</f>
        <v>PFE</v>
      </c>
      <c r="Q33" s="37">
        <f>INDEX(C$11:C$40,MATCH($N33,$L$11:$L$40,0))</f>
        <v>18.059999999999999</v>
      </c>
      <c r="R33" s="37">
        <f>INDEX(D$11:D$40,MATCH($N33,$L$11:$L$40,0))</f>
        <v>18.239999999999998</v>
      </c>
      <c r="S33" s="37">
        <f>INDEX(E$11:E$40,MATCH($N33,$L$11:$L$40,0))</f>
        <v>0.18</v>
      </c>
      <c r="T33" s="38">
        <f>INDEX(F$11:F$40,MATCH($N33,$L$11:$L$40,0))</f>
        <v>9.9667774086378749E-3</v>
      </c>
      <c r="U33" s="39">
        <f>INDEX(G$11:G$40,MATCH($N33,$L$11:$L$40,0))</f>
        <v>52085580</v>
      </c>
      <c r="V33"/>
    </row>
    <row r="34" spans="1:22" ht="14.1" customHeight="1">
      <c r="A34" s="6" t="s">
        <v>41</v>
      </c>
      <c r="B34" s="5" t="s">
        <v>40</v>
      </c>
      <c r="C34" s="34">
        <v>63.809999999999995</v>
      </c>
      <c r="D34" s="34">
        <v>64.08</v>
      </c>
      <c r="E34" s="34">
        <v>0.27</v>
      </c>
      <c r="F34" s="35">
        <v>4.2313117066290554E-3</v>
      </c>
      <c r="G34" s="7">
        <v>8215733</v>
      </c>
      <c r="H34" s="8"/>
      <c r="I34" s="24" t="str">
        <f t="shared" si="3"/>
        <v>PG</v>
      </c>
      <c r="J34" s="36" t="str">
        <f>IF($I$2=1,I34,I34+0.000000001*ROWS($I$11:I34))</f>
        <v>PG</v>
      </c>
      <c r="K34" s="33" t="str">
        <f t="shared" si="4"/>
        <v>-</v>
      </c>
      <c r="L34" s="32">
        <f t="shared" si="5"/>
        <v>24</v>
      </c>
      <c r="N34" s="30">
        <v>24</v>
      </c>
      <c r="O34" s="25" t="str">
        <f>INDEX(A$11:A$40,MATCH($N34,$L$11:$L$40,0))</f>
        <v xml:space="preserve">Procter &amp; Gamble Company (The) </v>
      </c>
      <c r="P34" s="25" t="str">
        <f>INDEX(B$11:B$40,MATCH($N34,$L$11:$L$40,0))</f>
        <v>PG</v>
      </c>
      <c r="Q34" s="37">
        <f>INDEX(C$11:C$40,MATCH($N34,$L$11:$L$40,0))</f>
        <v>63.809999999999995</v>
      </c>
      <c r="R34" s="37">
        <f>INDEX(D$11:D$40,MATCH($N34,$L$11:$L$40,0))</f>
        <v>64.08</v>
      </c>
      <c r="S34" s="37">
        <f>INDEX(E$11:E$40,MATCH($N34,$L$11:$L$40,0))</f>
        <v>0.27</v>
      </c>
      <c r="T34" s="38">
        <f>INDEX(F$11:F$40,MATCH($N34,$L$11:$L$40,0))</f>
        <v>4.2313117066290554E-3</v>
      </c>
      <c r="U34" s="39">
        <f>INDEX(G$11:G$40,MATCH($N34,$L$11:$L$40,0))</f>
        <v>8215733</v>
      </c>
      <c r="V34"/>
    </row>
    <row r="35" spans="1:22" ht="14.1" customHeight="1">
      <c r="A35" s="6" t="s">
        <v>43</v>
      </c>
      <c r="B35" s="5" t="s">
        <v>42</v>
      </c>
      <c r="C35" s="34">
        <v>28.580000000000002</v>
      </c>
      <c r="D35" s="34">
        <v>28.85</v>
      </c>
      <c r="E35" s="34">
        <v>0.27</v>
      </c>
      <c r="F35" s="35">
        <v>9.447165850244927E-3</v>
      </c>
      <c r="G35" s="7">
        <v>20648122</v>
      </c>
      <c r="H35" s="8"/>
      <c r="I35" s="24" t="str">
        <f t="shared" si="3"/>
        <v>T</v>
      </c>
      <c r="J35" s="36" t="str">
        <f>IF($I$2=1,I35,I35+0.000000001*ROWS($I$11:I35))</f>
        <v>T</v>
      </c>
      <c r="K35" s="33" t="str">
        <f t="shared" si="4"/>
        <v>-</v>
      </c>
      <c r="L35" s="32">
        <f t="shared" si="5"/>
        <v>25</v>
      </c>
      <c r="N35" s="30">
        <v>25</v>
      </c>
      <c r="O35" s="25" t="str">
        <f>INDEX(A$11:A$40,MATCH($N35,$L$11:$L$40,0))</f>
        <v>AT&amp;T Inc.</v>
      </c>
      <c r="P35" s="25" t="str">
        <f>INDEX(B$11:B$40,MATCH($N35,$L$11:$L$40,0))</f>
        <v>T</v>
      </c>
      <c r="Q35" s="37">
        <f>INDEX(C$11:C$40,MATCH($N35,$L$11:$L$40,0))</f>
        <v>28.580000000000002</v>
      </c>
      <c r="R35" s="37">
        <f>INDEX(D$11:D$40,MATCH($N35,$L$11:$L$40,0))</f>
        <v>28.85</v>
      </c>
      <c r="S35" s="37">
        <f>INDEX(E$11:E$40,MATCH($N35,$L$11:$L$40,0))</f>
        <v>0.27</v>
      </c>
      <c r="T35" s="38">
        <f>INDEX(F$11:F$40,MATCH($N35,$L$11:$L$40,0))</f>
        <v>9.447165850244927E-3</v>
      </c>
      <c r="U35" s="39">
        <f>INDEX(G$11:G$40,MATCH($N35,$L$11:$L$40,0))</f>
        <v>20648122</v>
      </c>
      <c r="V35"/>
    </row>
    <row r="36" spans="1:22" ht="14.1" customHeight="1">
      <c r="A36" s="6" t="s">
        <v>70</v>
      </c>
      <c r="B36" s="5" t="s">
        <v>44</v>
      </c>
      <c r="C36" s="34">
        <v>49.9</v>
      </c>
      <c r="D36" s="34">
        <v>50.42</v>
      </c>
      <c r="E36" s="34">
        <v>0.52</v>
      </c>
      <c r="F36" s="35">
        <v>1.0420841683366735E-2</v>
      </c>
      <c r="G36" s="7">
        <v>6444435</v>
      </c>
      <c r="H36" s="8"/>
      <c r="I36" s="24" t="str">
        <f t="shared" si="3"/>
        <v>TRV</v>
      </c>
      <c r="J36" s="36" t="str">
        <f>IF($I$2=1,I36,I36+0.000000001*ROWS($I$11:I36))</f>
        <v>TRV</v>
      </c>
      <c r="K36" s="33" t="str">
        <f t="shared" si="4"/>
        <v>-</v>
      </c>
      <c r="L36" s="32">
        <f t="shared" si="5"/>
        <v>26</v>
      </c>
      <c r="N36" s="30">
        <v>26</v>
      </c>
      <c r="O36" s="25" t="str">
        <f>INDEX(A$11:A$40,MATCH($N36,$L$11:$L$40,0))</f>
        <v>The Travelers Companies, Inc.</v>
      </c>
      <c r="P36" s="25" t="str">
        <f>INDEX(B$11:B$40,MATCH($N36,$L$11:$L$40,0))</f>
        <v>TRV</v>
      </c>
      <c r="Q36" s="37">
        <f>INDEX(C$11:C$40,MATCH($N36,$L$11:$L$40,0))</f>
        <v>49.9</v>
      </c>
      <c r="R36" s="37">
        <f>INDEX(D$11:D$40,MATCH($N36,$L$11:$L$40,0))</f>
        <v>50.42</v>
      </c>
      <c r="S36" s="37">
        <f>INDEX(E$11:E$40,MATCH($N36,$L$11:$L$40,0))</f>
        <v>0.52</v>
      </c>
      <c r="T36" s="38">
        <f>INDEX(F$11:F$40,MATCH($N36,$L$11:$L$40,0))</f>
        <v>1.0420841683366735E-2</v>
      </c>
      <c r="U36" s="39">
        <f>INDEX(G$11:G$40,MATCH($N36,$L$11:$L$40,0))</f>
        <v>6444435</v>
      </c>
      <c r="V36"/>
    </row>
    <row r="37" spans="1:22" ht="14.1" customHeight="1">
      <c r="A37" s="6" t="s">
        <v>46</v>
      </c>
      <c r="B37" s="5" t="s">
        <v>45</v>
      </c>
      <c r="C37" s="34">
        <v>75.550000000000011</v>
      </c>
      <c r="D37" s="34">
        <v>76.010000000000005</v>
      </c>
      <c r="E37" s="34">
        <v>0.46</v>
      </c>
      <c r="F37" s="35">
        <v>6.0886829913964257E-3</v>
      </c>
      <c r="G37" s="7">
        <v>5783255</v>
      </c>
      <c r="H37" s="8"/>
      <c r="I37" s="24" t="str">
        <f t="shared" si="3"/>
        <v>UTX</v>
      </c>
      <c r="J37" s="36" t="str">
        <f>IF($I$2=1,I37,I37+0.000000001*ROWS($I$11:I37))</f>
        <v>UTX</v>
      </c>
      <c r="K37" s="33" t="str">
        <f t="shared" si="4"/>
        <v>-</v>
      </c>
      <c r="L37" s="32">
        <f t="shared" si="5"/>
        <v>27</v>
      </c>
      <c r="N37" s="30">
        <v>27</v>
      </c>
      <c r="O37" s="25" t="str">
        <f>INDEX(A$11:A$40,MATCH($N37,$L$11:$L$40,0))</f>
        <v>United Technologies Corporation</v>
      </c>
      <c r="P37" s="25" t="str">
        <f>INDEX(B$11:B$40,MATCH($N37,$L$11:$L$40,0))</f>
        <v>UTX</v>
      </c>
      <c r="Q37" s="37">
        <f>INDEX(C$11:C$40,MATCH($N37,$L$11:$L$40,0))</f>
        <v>75.550000000000011</v>
      </c>
      <c r="R37" s="37">
        <f>INDEX(D$11:D$40,MATCH($N37,$L$11:$L$40,0))</f>
        <v>76.010000000000005</v>
      </c>
      <c r="S37" s="37">
        <f>INDEX(E$11:E$40,MATCH($N37,$L$11:$L$40,0))</f>
        <v>0.46</v>
      </c>
      <c r="T37" s="38">
        <f>INDEX(F$11:F$40,MATCH($N37,$L$11:$L$40,0))</f>
        <v>6.0886829913964257E-3</v>
      </c>
      <c r="U37" s="39">
        <f>INDEX(G$11:G$40,MATCH($N37,$L$11:$L$40,0))</f>
        <v>5783255</v>
      </c>
      <c r="V37"/>
    </row>
    <row r="38" spans="1:22" ht="14.1" customHeight="1">
      <c r="A38" s="6" t="s">
        <v>71</v>
      </c>
      <c r="B38" s="5" t="s">
        <v>47</v>
      </c>
      <c r="C38" s="34">
        <v>36.279999999999994</v>
      </c>
      <c r="D38" s="34">
        <v>36.409999999999997</v>
      </c>
      <c r="E38" s="34">
        <v>0.13</v>
      </c>
      <c r="F38" s="35">
        <v>3.5832414553472994E-3</v>
      </c>
      <c r="G38" s="7">
        <v>13682491</v>
      </c>
      <c r="H38" s="8"/>
      <c r="I38" s="24" t="str">
        <f t="shared" si="3"/>
        <v>VZ</v>
      </c>
      <c r="J38" s="36" t="str">
        <f>IF($I$2=1,I38,I38+0.000000001*ROWS($I$11:I38))</f>
        <v>VZ</v>
      </c>
      <c r="K38" s="33" t="str">
        <f t="shared" si="4"/>
        <v>-</v>
      </c>
      <c r="L38" s="32">
        <f t="shared" si="5"/>
        <v>28</v>
      </c>
      <c r="N38" s="30">
        <v>28</v>
      </c>
      <c r="O38" s="25" t="str">
        <f>INDEX(A$11:A$40,MATCH($N38,$L$11:$L$40,0))</f>
        <v>Verizon Communications Inc.</v>
      </c>
      <c r="P38" s="25" t="str">
        <f>INDEX(B$11:B$40,MATCH($N38,$L$11:$L$40,0))</f>
        <v>VZ</v>
      </c>
      <c r="Q38" s="37">
        <f>INDEX(C$11:C$40,MATCH($N38,$L$11:$L$40,0))</f>
        <v>36.279999999999994</v>
      </c>
      <c r="R38" s="37">
        <f>INDEX(D$11:D$40,MATCH($N38,$L$11:$L$40,0))</f>
        <v>36.409999999999997</v>
      </c>
      <c r="S38" s="37">
        <f>INDEX(E$11:E$40,MATCH($N38,$L$11:$L$40,0))</f>
        <v>0.13</v>
      </c>
      <c r="T38" s="38">
        <f>INDEX(F$11:F$40,MATCH($N38,$L$11:$L$40,0))</f>
        <v>3.5832414553472994E-3</v>
      </c>
      <c r="U38" s="39">
        <f>INDEX(G$11:G$40,MATCH($N38,$L$11:$L$40,0))</f>
        <v>13682491</v>
      </c>
      <c r="V38"/>
    </row>
    <row r="39" spans="1:22" ht="14.1" customHeight="1">
      <c r="A39" s="6" t="s">
        <v>72</v>
      </c>
      <c r="B39" s="5" t="s">
        <v>48</v>
      </c>
      <c r="C39" s="34">
        <v>52.449999999999996</v>
      </c>
      <c r="D39" s="34">
        <v>52.29</v>
      </c>
      <c r="E39" s="34">
        <v>-0.16</v>
      </c>
      <c r="F39" s="35">
        <v>-3.0505243088655865E-3</v>
      </c>
      <c r="G39" s="7">
        <v>8421143</v>
      </c>
      <c r="H39" s="8"/>
      <c r="I39" s="24" t="str">
        <f t="shared" si="3"/>
        <v>WMT</v>
      </c>
      <c r="J39" s="36" t="str">
        <f>IF($I$2=1,I39,I39+0.000000001*ROWS($I$11:I39))</f>
        <v>WMT</v>
      </c>
      <c r="K39" s="33" t="str">
        <f t="shared" si="4"/>
        <v>-</v>
      </c>
      <c r="L39" s="32">
        <f t="shared" si="5"/>
        <v>29</v>
      </c>
      <c r="N39" s="30">
        <v>29</v>
      </c>
      <c r="O39" s="25" t="str">
        <f>INDEX(A$11:A$40,MATCH($N39,$L$11:$L$40,0))</f>
        <v>Wal-Mart Stores, Inc.</v>
      </c>
      <c r="P39" s="25" t="str">
        <f>INDEX(B$11:B$40,MATCH($N39,$L$11:$L$40,0))</f>
        <v>WMT</v>
      </c>
      <c r="Q39" s="37">
        <f>INDEX(C$11:C$40,MATCH($N39,$L$11:$L$40,0))</f>
        <v>52.449999999999996</v>
      </c>
      <c r="R39" s="37">
        <f>INDEX(D$11:D$40,MATCH($N39,$L$11:$L$40,0))</f>
        <v>52.29</v>
      </c>
      <c r="S39" s="37">
        <f>INDEX(E$11:E$40,MATCH($N39,$L$11:$L$40,0))</f>
        <v>-0.16</v>
      </c>
      <c r="T39" s="38">
        <f>INDEX(F$11:F$40,MATCH($N39,$L$11:$L$40,0))</f>
        <v>-3.0505243088655865E-3</v>
      </c>
      <c r="U39" s="39">
        <f>INDEX(G$11:G$40,MATCH($N39,$L$11:$L$40,0))</f>
        <v>8421143</v>
      </c>
      <c r="V39"/>
    </row>
    <row r="40" spans="1:22" ht="14.1" customHeight="1">
      <c r="A40" s="6" t="s">
        <v>61</v>
      </c>
      <c r="B40" s="5" t="s">
        <v>49</v>
      </c>
      <c r="C40" s="34">
        <v>73.7</v>
      </c>
      <c r="D40" s="34">
        <v>74.010000000000005</v>
      </c>
      <c r="E40" s="34">
        <v>0.31</v>
      </c>
      <c r="F40" s="35">
        <v>4.2062415196743551E-3</v>
      </c>
      <c r="G40" s="7">
        <v>20421064</v>
      </c>
      <c r="H40" s="8"/>
      <c r="I40" s="24" t="str">
        <f t="shared" si="3"/>
        <v>XOM</v>
      </c>
      <c r="J40" s="36" t="str">
        <f>IF($I$2=1,I40,I40+0.000000001*ROWS($I$11:I40))</f>
        <v>XOM</v>
      </c>
      <c r="K40" s="33" t="str">
        <f t="shared" si="4"/>
        <v>-</v>
      </c>
      <c r="L40" s="32">
        <f t="shared" si="5"/>
        <v>30</v>
      </c>
      <c r="N40" s="30">
        <v>30</v>
      </c>
      <c r="O40" s="25" t="str">
        <f>INDEX(A$11:A$40,MATCH($N40,$L$11:$L$40,0))</f>
        <v xml:space="preserve">Exxon Mobil Corporation </v>
      </c>
      <c r="P40" s="25" t="str">
        <f>INDEX(B$11:B$40,MATCH($N40,$L$11:$L$40,0))</f>
        <v>XOM</v>
      </c>
      <c r="Q40" s="37">
        <f>INDEX(C$11:C$40,MATCH($N40,$L$11:$L$40,0))</f>
        <v>73.7</v>
      </c>
      <c r="R40" s="37">
        <f>INDEX(D$11:D$40,MATCH($N40,$L$11:$L$40,0))</f>
        <v>74.010000000000005</v>
      </c>
      <c r="S40" s="37">
        <f>INDEX(E$11:E$40,MATCH($N40,$L$11:$L$40,0))</f>
        <v>0.31</v>
      </c>
      <c r="T40" s="38">
        <f>INDEX(F$11:F$40,MATCH($N40,$L$11:$L$40,0))</f>
        <v>4.2062415196743551E-3</v>
      </c>
      <c r="U40" s="39">
        <f>INDEX(G$11:G$40,MATCH($N40,$L$11:$L$40,0))</f>
        <v>20421064</v>
      </c>
      <c r="V40"/>
    </row>
    <row r="41" spans="1:22">
      <c r="A41" s="3"/>
    </row>
    <row r="42" spans="1:22">
      <c r="A42" s="3"/>
    </row>
    <row r="43" spans="1:22">
      <c r="A43" s="3"/>
    </row>
    <row r="44" spans="1:22">
      <c r="A44" s="3"/>
    </row>
  </sheetData>
  <sortState ref="A11:H328">
    <sortCondition ref="A11:A328"/>
  </sortState>
  <conditionalFormatting sqref="X45:X1048576 I1:I5 D4:H1048576 E2 G2:G3 E1:F1 E3:F3 M8:M1048576 P9:P40 P41:W1048576 O26:U26 Y1:XFD1048576 X1:X9 N9:N1048576 A1:C1048576 D1:D3 I8:K1048576 L1:L1048576 O1:O1048576 J1:J6 K1:K7 P11:U40 Q1:U40 W1:W40 V1:V9 O10:U10">
    <cfRule type="notContainsBlanks" dxfId="41" priority="1">
      <formula>LEN(TRIM(A1))&gt;0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Share Viewer</vt:lpstr>
      <vt:lpstr>Share data</vt:lpstr>
      <vt:lpstr>lstOptions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Purnachandra Rao Duggirala</cp:lastModifiedBy>
  <dcterms:created xsi:type="dcterms:W3CDTF">2011-09-10T08:40:29Z</dcterms:created>
  <dcterms:modified xsi:type="dcterms:W3CDTF">2011-09-21T06:05:58Z</dcterms:modified>
</cp:coreProperties>
</file>