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filterPrivacy="1" codeName="ThisWorkbook" defaultThemeVersion="124226"/>
  <bookViews>
    <workbookView xWindow="240" yWindow="105" windowWidth="14805" windowHeight="8010"/>
  </bookViews>
  <sheets>
    <sheet name="Dashboard" sheetId="5" r:id="rId1"/>
    <sheet name="Data" sheetId="6" state="hidden" r:id="rId2"/>
    <sheet name="working" sheetId="7" state="hidden" r:id="rId3"/>
  </sheets>
  <definedNames>
    <definedName name="_xlnm._FilterDatabase" localSheetId="1" hidden="1">Data!$N$1:$R$1336</definedName>
  </definedNames>
  <calcPr calcId="124519" iterateDelta="252"/>
  <pivotCaches>
    <pivotCache cacheId="2" r:id="rId4"/>
  </pivotCaches>
</workbook>
</file>

<file path=xl/calcChain.xml><?xml version="1.0" encoding="utf-8"?>
<calcChain xmlns="http://schemas.openxmlformats.org/spreadsheetml/2006/main">
  <c r="I19" i="5"/>
  <c r="I18"/>
  <c r="I17"/>
  <c r="G27" i="7"/>
  <c r="G26"/>
  <c r="G25"/>
  <c r="G24"/>
  <c r="G28"/>
  <c r="F23" l="1"/>
  <c r="G23"/>
  <c r="G11"/>
  <c r="F22" s="1"/>
  <c r="G22" s="1"/>
  <c r="G10"/>
  <c r="F21" s="1"/>
  <c r="G21" s="1"/>
  <c r="G9"/>
  <c r="F20" s="1"/>
  <c r="G20" s="1"/>
  <c r="G8"/>
  <c r="F19" s="1"/>
  <c r="G19" s="1"/>
  <c r="G7"/>
  <c r="F18" s="1"/>
  <c r="G18" s="1"/>
  <c r="G6"/>
  <c r="F17" s="1"/>
  <c r="G17" s="1"/>
  <c r="G5"/>
  <c r="F16" s="1"/>
  <c r="G16" s="1"/>
  <c r="G4"/>
  <c r="F15" s="1"/>
  <c r="G15" s="1"/>
  <c r="G3"/>
  <c r="F14" s="1"/>
  <c r="G14" s="1"/>
  <c r="G2"/>
  <c r="F13" s="1"/>
  <c r="G13" s="1"/>
  <c r="O1338" i="6"/>
  <c r="O1347"/>
  <c r="O1346"/>
  <c r="O1345"/>
  <c r="O1344"/>
  <c r="O1343"/>
  <c r="O1342"/>
  <c r="O1341"/>
  <c r="O1340"/>
  <c r="O1339"/>
  <c r="L3"/>
</calcChain>
</file>

<file path=xl/sharedStrings.xml><?xml version="1.0" encoding="utf-8"?>
<sst xmlns="http://schemas.openxmlformats.org/spreadsheetml/2006/main" count="8323" uniqueCount="157">
  <si>
    <t>Analyst</t>
  </si>
  <si>
    <t>Controller</t>
  </si>
  <si>
    <t>Engineer</t>
  </si>
  <si>
    <t>Manager</t>
  </si>
  <si>
    <t>CXO or Top Mgmt.</t>
  </si>
  <si>
    <t>Accountant</t>
  </si>
  <si>
    <t>Specialist</t>
  </si>
  <si>
    <t>Reporting</t>
  </si>
  <si>
    <t>Consultant</t>
  </si>
  <si>
    <t>Misc.</t>
  </si>
  <si>
    <t>India</t>
  </si>
  <si>
    <t>Croatia</t>
  </si>
  <si>
    <t>USA</t>
  </si>
  <si>
    <t>Pakistan</t>
  </si>
  <si>
    <t>Iceland</t>
  </si>
  <si>
    <t>Germany</t>
  </si>
  <si>
    <t>Ukraine</t>
  </si>
  <si>
    <t>Portugal</t>
  </si>
  <si>
    <t>Ireland</t>
  </si>
  <si>
    <t>Hungary</t>
  </si>
  <si>
    <t>Switzerland</t>
  </si>
  <si>
    <t>South Africa</t>
  </si>
  <si>
    <t>Belgium</t>
  </si>
  <si>
    <t>Russia</t>
  </si>
  <si>
    <t>UK</t>
  </si>
  <si>
    <t>Poland</t>
  </si>
  <si>
    <t>Australia</t>
  </si>
  <si>
    <t>Canada</t>
  </si>
  <si>
    <t>Netherlands</t>
  </si>
  <si>
    <t>France</t>
  </si>
  <si>
    <t>Brasil</t>
  </si>
  <si>
    <t>UAE</t>
  </si>
  <si>
    <t>Saudi Arabia</t>
  </si>
  <si>
    <t>Panama</t>
  </si>
  <si>
    <t>Brazil</t>
  </si>
  <si>
    <t>arabian Gulf</t>
  </si>
  <si>
    <t>Mexico</t>
  </si>
  <si>
    <t>Greece</t>
  </si>
  <si>
    <t>Colombia</t>
  </si>
  <si>
    <t>Turkey</t>
  </si>
  <si>
    <t>Singapore</t>
  </si>
  <si>
    <t>Bermuda</t>
  </si>
  <si>
    <t>Thailand</t>
  </si>
  <si>
    <t>Philippines</t>
  </si>
  <si>
    <t>Dubai</t>
  </si>
  <si>
    <t>Israel</t>
  </si>
  <si>
    <t>Sweden</t>
  </si>
  <si>
    <t>Bangladesh</t>
  </si>
  <si>
    <t>Romania</t>
  </si>
  <si>
    <t>Costa Rica</t>
  </si>
  <si>
    <t>iran</t>
  </si>
  <si>
    <t>Finland</t>
  </si>
  <si>
    <t>Dominican Republic</t>
  </si>
  <si>
    <t>Somalia</t>
  </si>
  <si>
    <t>Republic of Georgia</t>
  </si>
  <si>
    <t>Estonia</t>
  </si>
  <si>
    <t>mozambique</t>
  </si>
  <si>
    <t>Norway</t>
  </si>
  <si>
    <t>Spain</t>
  </si>
  <si>
    <t>New Zealand</t>
  </si>
  <si>
    <t>Central America</t>
  </si>
  <si>
    <t>self-employed</t>
  </si>
  <si>
    <t>Japan</t>
  </si>
  <si>
    <t>Guyana</t>
  </si>
  <si>
    <t>china</t>
  </si>
  <si>
    <t>Sri Lanka</t>
  </si>
  <si>
    <t>Indonesia</t>
  </si>
  <si>
    <t>Cambodia</t>
  </si>
  <si>
    <t>Lithuania</t>
  </si>
  <si>
    <t>Egypt</t>
  </si>
  <si>
    <t>Bhutan</t>
  </si>
  <si>
    <t>Nigeria</t>
  </si>
  <si>
    <t>Denmark</t>
  </si>
  <si>
    <t>italy</t>
  </si>
  <si>
    <t>Uruguay</t>
  </si>
  <si>
    <t>Aruba</t>
  </si>
  <si>
    <t>Qatar</t>
  </si>
  <si>
    <t>Viet Nam</t>
  </si>
  <si>
    <t xml:space="preserve">Kuwait </t>
  </si>
  <si>
    <t>Czech Republic</t>
  </si>
  <si>
    <t>Zimbabwe</t>
  </si>
  <si>
    <t>Slovenia</t>
  </si>
  <si>
    <t>Albania</t>
  </si>
  <si>
    <t>Zambia</t>
  </si>
  <si>
    <t>malaysia</t>
  </si>
  <si>
    <t>Asia</t>
  </si>
  <si>
    <t>Paraguay</t>
  </si>
  <si>
    <t>Kuwait</t>
  </si>
  <si>
    <t>CEE</t>
  </si>
  <si>
    <t>Montenegro</t>
  </si>
  <si>
    <t>Republica Dominicana</t>
  </si>
  <si>
    <t>Argentina</t>
  </si>
  <si>
    <t>Kenya</t>
  </si>
  <si>
    <t>Latin America</t>
  </si>
  <si>
    <t>Mongolia</t>
  </si>
  <si>
    <t>Myanmar</t>
  </si>
  <si>
    <t>Uganda</t>
  </si>
  <si>
    <t>Ghana</t>
  </si>
  <si>
    <t>Austria</t>
  </si>
  <si>
    <t>Europe</t>
  </si>
  <si>
    <t>Bolivia</t>
  </si>
  <si>
    <t>Vietnam</t>
  </si>
  <si>
    <t>MYS</t>
  </si>
  <si>
    <t>Libya</t>
  </si>
  <si>
    <t>Bulgaria</t>
  </si>
  <si>
    <t>Peru</t>
  </si>
  <si>
    <t>Morocco</t>
  </si>
  <si>
    <t>Lesotho</t>
  </si>
  <si>
    <t>Mauritius</t>
  </si>
  <si>
    <t>Azerbaijan</t>
  </si>
  <si>
    <t>Slovakia</t>
  </si>
  <si>
    <t>Tunisia</t>
  </si>
  <si>
    <t>Armenia</t>
  </si>
  <si>
    <t>Hong Kong</t>
  </si>
  <si>
    <t>Baltic</t>
  </si>
  <si>
    <t>Ethiopia</t>
  </si>
  <si>
    <t>Oman</t>
  </si>
  <si>
    <t>4 to 6 hours a day</t>
  </si>
  <si>
    <t>2 to 3 hours per day</t>
  </si>
  <si>
    <t>1 or 2 hours a day</t>
  </si>
  <si>
    <t>Excel ?!? What Excel?</t>
  </si>
  <si>
    <t>Max</t>
  </si>
  <si>
    <t>Min</t>
  </si>
  <si>
    <t>Average</t>
  </si>
  <si>
    <t>Count</t>
  </si>
  <si>
    <t>Grand Total</t>
  </si>
  <si>
    <t>Row Labels</t>
  </si>
  <si>
    <t>Average of Salary in USD</t>
  </si>
  <si>
    <t>Salary Comaparision Dashboard</t>
  </si>
  <si>
    <t>Salary</t>
  </si>
  <si>
    <t xml:space="preserve">Experience in years </t>
  </si>
  <si>
    <t>8 hours</t>
  </si>
  <si>
    <t>1 to 2 Hours</t>
  </si>
  <si>
    <t>2 to 3 Hours</t>
  </si>
  <si>
    <t>4 to 6 Hours</t>
  </si>
  <si>
    <t>Country</t>
  </si>
  <si>
    <t>Hrs</t>
  </si>
  <si>
    <t>Exp</t>
  </si>
  <si>
    <t>Sal</t>
  </si>
  <si>
    <t>job type</t>
  </si>
  <si>
    <t>Salary details</t>
  </si>
  <si>
    <t>Avg</t>
  </si>
  <si>
    <t>All the 8 hours</t>
  </si>
  <si>
    <t>New to Excel</t>
  </si>
  <si>
    <t>Average of Exp</t>
  </si>
  <si>
    <t>`</t>
  </si>
  <si>
    <t>Key Points</t>
  </si>
  <si>
    <t>Work Hours</t>
  </si>
  <si>
    <t>Avg salary</t>
  </si>
  <si>
    <t xml:space="preserve">     41 % work 4 to 6 hours per day</t>
  </si>
  <si>
    <t xml:space="preserve">        23 % work 2 to 3 hours per day</t>
  </si>
  <si>
    <t>Overall Salary</t>
  </si>
  <si>
    <t>Salary Allocation</t>
  </si>
  <si>
    <t xml:space="preserve">       25 % work All 8 hours per day</t>
  </si>
  <si>
    <t xml:space="preserve">        57% of the People salary is below average</t>
  </si>
  <si>
    <t xml:space="preserve">        37% of the people salary is between 50,000 to 100,000</t>
  </si>
  <si>
    <t xml:space="preserve">        10% of the people salary is above 100,000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</si>
</sst>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2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12" xfId="0" applyFill="1" applyBorder="1"/>
    <xf numFmtId="0" fontId="5" fillId="3" borderId="0" xfId="0" applyFont="1" applyFill="1" applyBorder="1"/>
    <xf numFmtId="0" fontId="5" fillId="3" borderId="1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4" borderId="16" xfId="0" applyFont="1" applyFill="1" applyBorder="1"/>
    <xf numFmtId="0" fontId="10" fillId="4" borderId="17" xfId="0" applyFont="1" applyFill="1" applyBorder="1"/>
    <xf numFmtId="0" fontId="10" fillId="4" borderId="18" xfId="0" applyFont="1" applyFill="1" applyBorder="1"/>
    <xf numFmtId="0" fontId="0" fillId="5" borderId="16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8" fillId="3" borderId="19" xfId="0" applyFont="1" applyFill="1" applyBorder="1"/>
    <xf numFmtId="164" fontId="8" fillId="3" borderId="9" xfId="1" applyNumberFormat="1" applyFont="1" applyFill="1" applyBorder="1" applyAlignment="1">
      <alignment vertical="center"/>
    </xf>
    <xf numFmtId="0" fontId="11" fillId="3" borderId="20" xfId="0" applyFont="1" applyFill="1" applyBorder="1"/>
    <xf numFmtId="0" fontId="5" fillId="3" borderId="21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8" xfId="0" applyFill="1" applyBorder="1"/>
    <xf numFmtId="0" fontId="8" fillId="3" borderId="23" xfId="0" applyFont="1" applyFill="1" applyBorder="1"/>
    <xf numFmtId="0" fontId="12" fillId="3" borderId="24" xfId="0" applyFont="1" applyFill="1" applyBorder="1"/>
    <xf numFmtId="0" fontId="8" fillId="3" borderId="25" xfId="0" applyFont="1" applyFill="1" applyBorder="1"/>
    <xf numFmtId="164" fontId="8" fillId="3" borderId="26" xfId="1" applyNumberFormat="1" applyFont="1" applyFill="1" applyBorder="1" applyAlignment="1">
      <alignment vertical="center"/>
    </xf>
    <xf numFmtId="0" fontId="0" fillId="3" borderId="27" xfId="0" applyFill="1" applyBorder="1"/>
    <xf numFmtId="0" fontId="5" fillId="3" borderId="5" xfId="0" applyFont="1" applyFill="1" applyBorder="1"/>
    <xf numFmtId="0" fontId="0" fillId="3" borderId="5" xfId="0" applyFill="1" applyBorder="1"/>
    <xf numFmtId="0" fontId="0" fillId="3" borderId="28" xfId="0" applyFill="1" applyBorder="1"/>
    <xf numFmtId="0" fontId="0" fillId="3" borderId="6" xfId="0" applyFill="1" applyBorder="1"/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3" borderId="24" xfId="0" applyFont="1" applyFill="1" applyBorder="1"/>
    <xf numFmtId="0" fontId="5" fillId="3" borderId="27" xfId="0" applyFont="1" applyFill="1" applyBorder="1"/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6"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/>
            </a:pPr>
            <a:r>
              <a:rPr lang="en-US" sz="1400"/>
              <a:t>Working Hrs</a:t>
            </a:r>
            <a:r>
              <a:rPr lang="en-US" sz="1400" baseline="0"/>
              <a:t> Vs Salary Comparision</a:t>
            </a:r>
            <a:endParaRPr lang="en-US" sz="1400"/>
          </a:p>
        </c:rich>
      </c:tx>
      <c:layout>
        <c:manualLayout>
          <c:xMode val="edge"/>
          <c:yMode val="edge"/>
          <c:x val="0.1169847586839064"/>
          <c:y val="2.4554936934414733E-2"/>
        </c:manualLayout>
      </c:layout>
    </c:title>
    <c:plotArea>
      <c:layout/>
      <c:stockChart>
        <c:ser>
          <c:idx val="0"/>
          <c:order val="0"/>
          <c:tx>
            <c:strRef>
              <c:f>Data!$C$3</c:f>
              <c:strCache>
                <c:ptCount val="1"/>
                <c:pt idx="0">
                  <c:v>Max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Data!$B$4:$B$8</c:f>
              <c:strCache>
                <c:ptCount val="5"/>
                <c:pt idx="0">
                  <c:v>1 or 2 hours a day</c:v>
                </c:pt>
                <c:pt idx="1">
                  <c:v>2 to 3 hours per day</c:v>
                </c:pt>
                <c:pt idx="2">
                  <c:v>4 to 6 hours a day</c:v>
                </c:pt>
                <c:pt idx="3">
                  <c:v>All the 8 hours</c:v>
                </c:pt>
                <c:pt idx="4">
                  <c:v>New to Excel</c:v>
                </c:pt>
              </c:strCache>
            </c:strRef>
          </c:cat>
          <c:val>
            <c:numRef>
              <c:f>Data!$C$4:$C$8</c:f>
              <c:numCache>
                <c:formatCode>General</c:formatCode>
                <c:ptCount val="5"/>
                <c:pt idx="0">
                  <c:v>400000</c:v>
                </c:pt>
                <c:pt idx="1">
                  <c:v>300000</c:v>
                </c:pt>
                <c:pt idx="2">
                  <c:v>1229201.9037879086</c:v>
                </c:pt>
                <c:pt idx="3">
                  <c:v>400000</c:v>
                </c:pt>
                <c:pt idx="4">
                  <c:v>170000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Min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Data!$B$4:$B$8</c:f>
              <c:strCache>
                <c:ptCount val="5"/>
                <c:pt idx="0">
                  <c:v>1 or 2 hours a day</c:v>
                </c:pt>
                <c:pt idx="1">
                  <c:v>2 to 3 hours per day</c:v>
                </c:pt>
                <c:pt idx="2">
                  <c:v>4 to 6 hours a day</c:v>
                </c:pt>
                <c:pt idx="3">
                  <c:v>All the 8 hours</c:v>
                </c:pt>
                <c:pt idx="4">
                  <c:v>New to Excel</c:v>
                </c:pt>
              </c:strCache>
            </c:strRef>
          </c:cat>
          <c:val>
            <c:numRef>
              <c:f>Data!$D$4:$D$8</c:f>
              <c:numCache>
                <c:formatCode>0.00</c:formatCode>
                <c:ptCount val="5"/>
                <c:pt idx="0">
                  <c:v>2136.9500024931081</c:v>
                </c:pt>
                <c:pt idx="1">
                  <c:v>2122.8177433598262</c:v>
                </c:pt>
                <c:pt idx="2">
                  <c:v>1783.166904422254</c:v>
                </c:pt>
                <c:pt idx="3">
                  <c:v>1910.5359690238436</c:v>
                </c:pt>
                <c:pt idx="4">
                  <c:v>4451.9791718606421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Average</c:v>
                </c:pt>
              </c:strCache>
            </c:strRef>
          </c:tx>
          <c:spPr>
            <a:ln w="66675">
              <a:noFill/>
            </a:ln>
          </c:spPr>
          <c:marker>
            <c:symbol val="dash"/>
            <c:size val="10"/>
          </c:marker>
          <c:cat>
            <c:strRef>
              <c:f>Data!$B$4:$B$8</c:f>
              <c:strCache>
                <c:ptCount val="5"/>
                <c:pt idx="0">
                  <c:v>1 or 2 hours a day</c:v>
                </c:pt>
                <c:pt idx="1">
                  <c:v>2 to 3 hours per day</c:v>
                </c:pt>
                <c:pt idx="2">
                  <c:v>4 to 6 hours a day</c:v>
                </c:pt>
                <c:pt idx="3">
                  <c:v>All the 8 hours</c:v>
                </c:pt>
                <c:pt idx="4">
                  <c:v>New to Excel</c:v>
                </c:pt>
              </c:strCache>
            </c:strRef>
          </c:cat>
          <c:val>
            <c:numRef>
              <c:f>Data!$E$4:$E$8</c:f>
              <c:numCache>
                <c:formatCode>0.00</c:formatCode>
                <c:ptCount val="5"/>
                <c:pt idx="0">
                  <c:v>49726.375588481365</c:v>
                </c:pt>
                <c:pt idx="1">
                  <c:v>53554.662152255129</c:v>
                </c:pt>
                <c:pt idx="2">
                  <c:v>51423.250796790198</c:v>
                </c:pt>
                <c:pt idx="3">
                  <c:v>43571.162802818289</c:v>
                </c:pt>
                <c:pt idx="4">
                  <c:v>57493.381507668601</c:v>
                </c:pt>
              </c:numCache>
            </c:numRef>
          </c:val>
        </c:ser>
        <c:dLbls/>
        <c:hiLowLines/>
        <c:axId val="112462080"/>
        <c:axId val="112467968"/>
      </c:stockChart>
      <c:catAx>
        <c:axId val="112462080"/>
        <c:scaling>
          <c:orientation val="minMax"/>
        </c:scaling>
        <c:axPos val="b"/>
        <c:numFmt formatCode="#,##0.00" sourceLinked="0"/>
        <c:majorTickMark val="none"/>
        <c:tickLblPos val="nextTo"/>
        <c:crossAx val="112467968"/>
        <c:crosses val="autoZero"/>
        <c:auto val="1"/>
        <c:lblAlgn val="ctr"/>
        <c:lblOffset val="100"/>
      </c:catAx>
      <c:valAx>
        <c:axId val="1124679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2462080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Salary</a:t>
                  </a:r>
                  <a:r>
                    <a:rPr lang="en-US" baseline="0"/>
                    <a:t> In '000s</a:t>
                  </a:r>
                  <a:endParaRPr lang="en-US"/>
                </a:p>
              </c:rich>
            </c:tx>
          </c:dispUnitsLbl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 sz="1400"/>
              <a:t>Salary Vs</a:t>
            </a:r>
            <a:r>
              <a:rPr lang="en-US" sz="1400" baseline="0"/>
              <a:t> Experience</a:t>
            </a:r>
            <a:endParaRPr lang="en-US" sz="1400"/>
          </a:p>
        </c:rich>
      </c:tx>
      <c:layout>
        <c:manualLayout>
          <c:xMode val="edge"/>
          <c:yMode val="edge"/>
          <c:x val="0.3392441375547629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323721748394628E-2"/>
          <c:y val="0.13936351706036745"/>
          <c:w val="0.86464481567623686"/>
          <c:h val="0.6309799618690719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Data!$C$11:$C$66</c:f>
              <c:numCache>
                <c:formatCode>General</c:formatCode>
                <c:ptCount val="56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1.1000000000000001</c:v>
                </c:pt>
                <c:pt idx="8">
                  <c:v>1.5</c:v>
                </c:pt>
                <c:pt idx="9">
                  <c:v>1.6</c:v>
                </c:pt>
                <c:pt idx="10">
                  <c:v>2</c:v>
                </c:pt>
                <c:pt idx="11">
                  <c:v>2.4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  <c:pt idx="15">
                  <c:v>4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</c:v>
                </c:pt>
                <c:pt idx="19">
                  <c:v>5.5</c:v>
                </c:pt>
                <c:pt idx="20">
                  <c:v>5.6</c:v>
                </c:pt>
                <c:pt idx="21">
                  <c:v>6</c:v>
                </c:pt>
                <c:pt idx="22">
                  <c:v>6.4</c:v>
                </c:pt>
                <c:pt idx="23">
                  <c:v>6.5</c:v>
                </c:pt>
                <c:pt idx="24">
                  <c:v>7</c:v>
                </c:pt>
                <c:pt idx="25">
                  <c:v>7.3</c:v>
                </c:pt>
                <c:pt idx="26">
                  <c:v>7.9</c:v>
                </c:pt>
                <c:pt idx="27">
                  <c:v>8</c:v>
                </c:pt>
                <c:pt idx="28">
                  <c:v>8.5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40</c:v>
                </c:pt>
              </c:numCache>
            </c:numRef>
          </c:cat>
          <c:val>
            <c:numRef>
              <c:f>Data!$C$11:$C$66</c:f>
              <c:numCache>
                <c:formatCode>General</c:formatCode>
                <c:ptCount val="56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1.1000000000000001</c:v>
                </c:pt>
                <c:pt idx="8">
                  <c:v>1.5</c:v>
                </c:pt>
                <c:pt idx="9">
                  <c:v>1.6</c:v>
                </c:pt>
                <c:pt idx="10">
                  <c:v>2</c:v>
                </c:pt>
                <c:pt idx="11">
                  <c:v>2.4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  <c:pt idx="15">
                  <c:v>4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</c:v>
                </c:pt>
                <c:pt idx="19">
                  <c:v>5.5</c:v>
                </c:pt>
                <c:pt idx="20">
                  <c:v>5.6</c:v>
                </c:pt>
                <c:pt idx="21">
                  <c:v>6</c:v>
                </c:pt>
                <c:pt idx="22">
                  <c:v>6.4</c:v>
                </c:pt>
                <c:pt idx="23">
                  <c:v>6.5</c:v>
                </c:pt>
                <c:pt idx="24">
                  <c:v>7</c:v>
                </c:pt>
                <c:pt idx="25">
                  <c:v>7.3</c:v>
                </c:pt>
                <c:pt idx="26">
                  <c:v>7.9</c:v>
                </c:pt>
                <c:pt idx="27">
                  <c:v>8</c:v>
                </c:pt>
                <c:pt idx="28">
                  <c:v>8.5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40</c:v>
                </c:pt>
              </c:numCache>
            </c:numRef>
          </c:val>
        </c:ser>
        <c:dLbls/>
        <c:marker val="1"/>
        <c:axId val="112485888"/>
        <c:axId val="112487808"/>
      </c:lineChart>
      <c:catAx>
        <c:axId val="112485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Experience</a:t>
                </a:r>
              </a:p>
            </c:rich>
          </c:tx>
          <c:layout/>
        </c:title>
        <c:numFmt formatCode="General" sourceLinked="1"/>
        <c:tickLblPos val="nextTo"/>
        <c:crossAx val="112487808"/>
        <c:crosses val="autoZero"/>
        <c:auto val="1"/>
        <c:lblAlgn val="ctr"/>
        <c:lblOffset val="100"/>
      </c:catAx>
      <c:valAx>
        <c:axId val="112487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Salary in USD (000'S)</a:t>
                </a:r>
              </a:p>
            </c:rich>
          </c:tx>
          <c:layout>
            <c:manualLayout>
              <c:xMode val="edge"/>
              <c:yMode val="edge"/>
              <c:x val="2.1424438047429389E-3"/>
              <c:y val="0.24187218069594391"/>
            </c:manualLayout>
          </c:layout>
        </c:title>
        <c:numFmt formatCode="General" sourceLinked="1"/>
        <c:tickLblPos val="nextTo"/>
        <c:crossAx val="1124858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/>
            </a:pPr>
            <a:r>
              <a:rPr lang="en-US" sz="1400"/>
              <a:t>Country Vs Job Title</a:t>
            </a:r>
          </a:p>
        </c:rich>
      </c:tx>
      <c:layout/>
      <c:spPr>
        <a:ln>
          <a:solidFill>
            <a:schemeClr val="accent1"/>
          </a:solidFill>
        </a:ln>
      </c:spPr>
    </c:title>
    <c:plotArea>
      <c:layout/>
      <c:pieChart>
        <c:varyColors val="1"/>
        <c:ser>
          <c:idx val="0"/>
          <c:order val="0"/>
          <c:dLbls>
            <c:numFmt formatCode="General" sourceLinked="0"/>
            <c:showCatName val="1"/>
            <c:showPercent val="1"/>
          </c:dLbls>
          <c:cat>
            <c:strRef>
              <c:f>working!$F$13:$F$22</c:f>
              <c:strCache>
                <c:ptCount val="10"/>
                <c:pt idx="0">
                  <c:v>#N/A</c:v>
                </c:pt>
                <c:pt idx="1">
                  <c:v>Controller</c:v>
                </c:pt>
                <c:pt idx="2">
                  <c:v>Analyst</c:v>
                </c:pt>
                <c:pt idx="3">
                  <c:v>CXO or Top Mgmt.</c:v>
                </c:pt>
                <c:pt idx="4">
                  <c:v>Manager</c:v>
                </c:pt>
                <c:pt idx="5">
                  <c:v>#N/A</c:v>
                </c:pt>
                <c:pt idx="6">
                  <c:v>Consultant</c:v>
                </c:pt>
                <c:pt idx="7">
                  <c:v>#N/A</c:v>
                </c:pt>
                <c:pt idx="8">
                  <c:v>Engineer</c:v>
                </c:pt>
                <c:pt idx="9">
                  <c:v>#N/A</c:v>
                </c:pt>
              </c:strCache>
            </c:strRef>
          </c:cat>
          <c:val>
            <c:numRef>
              <c:f>working!$G$13:$G$22</c:f>
              <c:numCache>
                <c:formatCode>General</c:formatCode>
                <c:ptCount val="10"/>
                <c:pt idx="0">
                  <c:v>#N/A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#N/A</c:v>
                </c:pt>
                <c:pt idx="6">
                  <c:v>1</c:v>
                </c:pt>
                <c:pt idx="7">
                  <c:v>#N/A</c:v>
                </c:pt>
                <c:pt idx="8">
                  <c:v>1</c:v>
                </c:pt>
                <c:pt idx="9">
                  <c:v>#N/A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spPr>
    <a:ln>
      <a:solidFill>
        <a:schemeClr val="tx1"/>
      </a:solidFill>
      <a:prstDash val="sysDot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 sz="1200"/>
              <a:t>No</a:t>
            </a:r>
            <a:r>
              <a:rPr lang="en-US" sz="1200" baseline="0"/>
              <a:t> of hours working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working!$F$24:$F$28</c:f>
              <c:strCache>
                <c:ptCount val="5"/>
                <c:pt idx="0">
                  <c:v>1 to 2 Hours</c:v>
                </c:pt>
                <c:pt idx="1">
                  <c:v>2 to 3 Hours</c:v>
                </c:pt>
                <c:pt idx="2">
                  <c:v>4 to 6 Hours</c:v>
                </c:pt>
                <c:pt idx="3">
                  <c:v>8 hours</c:v>
                </c:pt>
                <c:pt idx="4">
                  <c:v>New to Excel</c:v>
                </c:pt>
              </c:strCache>
            </c:strRef>
          </c:cat>
          <c:val>
            <c:numRef>
              <c:f>working!$G$24:$G$28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gapWidth val="75"/>
        <c:overlap val="-25"/>
        <c:axId val="114015616"/>
        <c:axId val="114132096"/>
      </c:barChart>
      <c:catAx>
        <c:axId val="114015616"/>
        <c:scaling>
          <c:orientation val="minMax"/>
        </c:scaling>
        <c:axPos val="b"/>
        <c:majorTickMark val="none"/>
        <c:tickLblPos val="nextTo"/>
        <c:crossAx val="114132096"/>
        <c:crosses val="autoZero"/>
        <c:auto val="1"/>
        <c:lblAlgn val="ctr"/>
        <c:lblOffset val="100"/>
      </c:catAx>
      <c:valAx>
        <c:axId val="114132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140156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 sz="1200"/>
              <a:t>Experience</a:t>
            </a:r>
            <a:r>
              <a:rPr lang="en-US" sz="1200" baseline="0"/>
              <a:t> Vs Salary</a:t>
            </a:r>
            <a:endParaRPr lang="en-US" sz="12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working!$L$3:$L$999</c:f>
              <c:numCache>
                <c:formatCode>General</c:formatCode>
                <c:ptCount val="997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11</c:v>
                </c:pt>
                <c:pt idx="4">
                  <c:v>14</c:v>
                </c:pt>
                <c:pt idx="5">
                  <c:v>20</c:v>
                </c:pt>
                <c:pt idx="6">
                  <c:v>12</c:v>
                </c:pt>
                <c:pt idx="7">
                  <c:v>12</c:v>
                </c:pt>
                <c:pt idx="8">
                  <c:v>8</c:v>
                </c:pt>
              </c:numCache>
            </c:numRef>
          </c:xVal>
          <c:yVal>
            <c:numRef>
              <c:f>working!$M$3:$M$999</c:f>
              <c:numCache>
                <c:formatCode>General</c:formatCode>
                <c:ptCount val="997"/>
                <c:pt idx="0">
                  <c:v>19055.991584874118</c:v>
                </c:pt>
                <c:pt idx="1">
                  <c:v>12000</c:v>
                </c:pt>
                <c:pt idx="2">
                  <c:v>55262.375596134938</c:v>
                </c:pt>
                <c:pt idx="3">
                  <c:v>47004.779242689488</c:v>
                </c:pt>
                <c:pt idx="4">
                  <c:v>57167.974754622352</c:v>
                </c:pt>
                <c:pt idx="5">
                  <c:v>127039.94389916077</c:v>
                </c:pt>
                <c:pt idx="6">
                  <c:v>52086.37699865592</c:v>
                </c:pt>
                <c:pt idx="7">
                  <c:v>38111.983169748237</c:v>
                </c:pt>
                <c:pt idx="8">
                  <c:v>35571.184291765021</c:v>
                </c:pt>
              </c:numCache>
            </c:numRef>
          </c:yVal>
        </c:ser>
        <c:dLbls/>
        <c:axId val="114172672"/>
        <c:axId val="114174592"/>
      </c:scatterChart>
      <c:valAx>
        <c:axId val="114172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Experience</a:t>
                </a:r>
                <a:r>
                  <a:rPr lang="en-US" baseline="0"/>
                  <a:t> in Years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14174592"/>
        <c:crosses val="autoZero"/>
        <c:crossBetween val="midCat"/>
      </c:valAx>
      <c:valAx>
        <c:axId val="114174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sz="1050" b="0"/>
                  <a:t>salary in  Thousands</a:t>
                </a:r>
              </a:p>
            </c:rich>
          </c:tx>
          <c:layout>
            <c:manualLayout>
              <c:xMode val="edge"/>
              <c:yMode val="edge"/>
              <c:x val="3.0555555555555558E-2"/>
              <c:y val="0.25262941090696994"/>
            </c:manualLayout>
          </c:layout>
        </c:title>
        <c:numFmt formatCode="General" sourceLinked="1"/>
        <c:majorTickMark val="none"/>
        <c:tickLblPos val="nextTo"/>
        <c:crossAx val="114172672"/>
        <c:crosses val="autoZero"/>
        <c:crossBetween val="midCat"/>
        <c:dispUnits>
          <c:builtInUnit val="thousands"/>
        </c:dispUnits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 sz="1400"/>
              <a:t>World</a:t>
            </a:r>
            <a:r>
              <a:rPr lang="en-US" sz="1400" baseline="0"/>
              <a:t> wide </a:t>
            </a:r>
            <a:r>
              <a:rPr lang="en-US" sz="1400"/>
              <a:t>Average of Salary</a:t>
            </a:r>
            <a:r>
              <a:rPr lang="en-US" sz="1400" baseline="0"/>
              <a:t> of people who work on excel</a:t>
            </a:r>
            <a:r>
              <a:rPr lang="en-US" sz="1400"/>
              <a:t> in USD</a:t>
            </a:r>
          </a:p>
        </c:rich>
      </c:tx>
      <c:layout>
        <c:manualLayout>
          <c:xMode val="edge"/>
          <c:yMode val="edge"/>
          <c:x val="0.2815603983845455"/>
          <c:y val="2.1522664396680137E-2"/>
        </c:manualLayout>
      </c:layout>
    </c:title>
    <c:plotArea>
      <c:layout>
        <c:manualLayout>
          <c:layoutTarget val="inner"/>
          <c:xMode val="edge"/>
          <c:yMode val="edge"/>
          <c:x val="0.10002430736781624"/>
          <c:y val="0.17396559808088363"/>
          <c:w val="0.82572805806368199"/>
          <c:h val="0.52965551181102366"/>
        </c:manualLayout>
      </c:layout>
      <c:barChart>
        <c:barDir val="col"/>
        <c:grouping val="clustered"/>
        <c:ser>
          <c:idx val="0"/>
          <c:order val="0"/>
          <c:tx>
            <c:strRef>
              <c:f>Data!$I$3</c:f>
              <c:strCache>
                <c:ptCount val="1"/>
                <c:pt idx="0">
                  <c:v>Average of Salary in USD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Data!$H$4:$H$110</c:f>
              <c:strCache>
                <c:ptCount val="107"/>
                <c:pt idx="0">
                  <c:v>Albania</c:v>
                </c:pt>
                <c:pt idx="1">
                  <c:v>arabian Gulf</c:v>
                </c:pt>
                <c:pt idx="2">
                  <c:v>Argentina</c:v>
                </c:pt>
                <c:pt idx="3">
                  <c:v>Armenia</c:v>
                </c:pt>
                <c:pt idx="4">
                  <c:v>Aruba</c:v>
                </c:pt>
                <c:pt idx="5">
                  <c:v>Asia</c:v>
                </c:pt>
                <c:pt idx="6">
                  <c:v>Australia</c:v>
                </c:pt>
                <c:pt idx="7">
                  <c:v>Austria</c:v>
                </c:pt>
                <c:pt idx="8">
                  <c:v>Azerbaijan</c:v>
                </c:pt>
                <c:pt idx="9">
                  <c:v>Baltic</c:v>
                </c:pt>
                <c:pt idx="10">
                  <c:v>Bangladesh</c:v>
                </c:pt>
                <c:pt idx="11">
                  <c:v>Belgium</c:v>
                </c:pt>
                <c:pt idx="12">
                  <c:v>Bermuda</c:v>
                </c:pt>
                <c:pt idx="13">
                  <c:v>Bhutan</c:v>
                </c:pt>
                <c:pt idx="14">
                  <c:v>Bolivia</c:v>
                </c:pt>
                <c:pt idx="15">
                  <c:v>Brasil</c:v>
                </c:pt>
                <c:pt idx="16">
                  <c:v>Brazil</c:v>
                </c:pt>
                <c:pt idx="17">
                  <c:v>Bulgaria</c:v>
                </c:pt>
                <c:pt idx="18">
                  <c:v>Cambodia</c:v>
                </c:pt>
                <c:pt idx="19">
                  <c:v>Canada</c:v>
                </c:pt>
                <c:pt idx="20">
                  <c:v>CEE</c:v>
                </c:pt>
                <c:pt idx="21">
                  <c:v>Central America</c:v>
                </c:pt>
                <c:pt idx="22">
                  <c:v>china</c:v>
                </c:pt>
                <c:pt idx="23">
                  <c:v>Colombia</c:v>
                </c:pt>
                <c:pt idx="24">
                  <c:v>Costa Rica</c:v>
                </c:pt>
                <c:pt idx="25">
                  <c:v>Croatia</c:v>
                </c:pt>
                <c:pt idx="26">
                  <c:v>Czech Republic</c:v>
                </c:pt>
                <c:pt idx="27">
                  <c:v>Denmark</c:v>
                </c:pt>
                <c:pt idx="28">
                  <c:v>Dominican Republic</c:v>
                </c:pt>
                <c:pt idx="29">
                  <c:v>Dubai</c:v>
                </c:pt>
                <c:pt idx="30">
                  <c:v>Egypt</c:v>
                </c:pt>
                <c:pt idx="31">
                  <c:v>Estonia</c:v>
                </c:pt>
                <c:pt idx="32">
                  <c:v>Ethiopia</c:v>
                </c:pt>
                <c:pt idx="33">
                  <c:v>Europe</c:v>
                </c:pt>
                <c:pt idx="34">
                  <c:v>Finland</c:v>
                </c:pt>
                <c:pt idx="35">
                  <c:v>France</c:v>
                </c:pt>
                <c:pt idx="36">
                  <c:v>Germany</c:v>
                </c:pt>
                <c:pt idx="37">
                  <c:v>Ghana</c:v>
                </c:pt>
                <c:pt idx="38">
                  <c:v>Greece</c:v>
                </c:pt>
                <c:pt idx="39">
                  <c:v>Guyana</c:v>
                </c:pt>
                <c:pt idx="40">
                  <c:v>Hong Kong</c:v>
                </c:pt>
                <c:pt idx="41">
                  <c:v>Hungary</c:v>
                </c:pt>
                <c:pt idx="42">
                  <c:v>Iceland</c:v>
                </c:pt>
                <c:pt idx="43">
                  <c:v>India</c:v>
                </c:pt>
                <c:pt idx="44">
                  <c:v>Indonesia</c:v>
                </c:pt>
                <c:pt idx="45">
                  <c:v>iran</c:v>
                </c:pt>
                <c:pt idx="46">
                  <c:v>Ireland</c:v>
                </c:pt>
                <c:pt idx="47">
                  <c:v>Israel</c:v>
                </c:pt>
                <c:pt idx="48">
                  <c:v>italy</c:v>
                </c:pt>
                <c:pt idx="49">
                  <c:v>Japan</c:v>
                </c:pt>
                <c:pt idx="50">
                  <c:v>Kenya</c:v>
                </c:pt>
                <c:pt idx="51">
                  <c:v>Kuwait</c:v>
                </c:pt>
                <c:pt idx="52">
                  <c:v>Kuwait </c:v>
                </c:pt>
                <c:pt idx="53">
                  <c:v>Latin America</c:v>
                </c:pt>
                <c:pt idx="54">
                  <c:v>Lesotho</c:v>
                </c:pt>
                <c:pt idx="55">
                  <c:v>Libya</c:v>
                </c:pt>
                <c:pt idx="56">
                  <c:v>Lithuania</c:v>
                </c:pt>
                <c:pt idx="57">
                  <c:v>malaysia</c:v>
                </c:pt>
                <c:pt idx="58">
                  <c:v>Mauritius</c:v>
                </c:pt>
                <c:pt idx="59">
                  <c:v>Mexico</c:v>
                </c:pt>
                <c:pt idx="60">
                  <c:v>Mongolia</c:v>
                </c:pt>
                <c:pt idx="61">
                  <c:v>Montenegro</c:v>
                </c:pt>
                <c:pt idx="62">
                  <c:v>Morocco</c:v>
                </c:pt>
                <c:pt idx="63">
                  <c:v>mozambique</c:v>
                </c:pt>
                <c:pt idx="64">
                  <c:v>Myanmar</c:v>
                </c:pt>
                <c:pt idx="65">
                  <c:v>MYS</c:v>
                </c:pt>
                <c:pt idx="66">
                  <c:v>Netherlands</c:v>
                </c:pt>
                <c:pt idx="67">
                  <c:v>New Zealand</c:v>
                </c:pt>
                <c:pt idx="68">
                  <c:v>Nigeria</c:v>
                </c:pt>
                <c:pt idx="69">
                  <c:v>Norway</c:v>
                </c:pt>
                <c:pt idx="70">
                  <c:v>Oman</c:v>
                </c:pt>
                <c:pt idx="71">
                  <c:v>Pakistan</c:v>
                </c:pt>
                <c:pt idx="72">
                  <c:v>Panama</c:v>
                </c:pt>
                <c:pt idx="73">
                  <c:v>Paraguay</c:v>
                </c:pt>
                <c:pt idx="74">
                  <c:v>Peru</c:v>
                </c:pt>
                <c:pt idx="75">
                  <c:v>Philippines</c:v>
                </c:pt>
                <c:pt idx="76">
                  <c:v>Poland</c:v>
                </c:pt>
                <c:pt idx="77">
                  <c:v>Portugal</c:v>
                </c:pt>
                <c:pt idx="78">
                  <c:v>Qatar</c:v>
                </c:pt>
                <c:pt idx="79">
                  <c:v>Republic of Georgia</c:v>
                </c:pt>
                <c:pt idx="80">
                  <c:v>Republica Dominicana</c:v>
                </c:pt>
                <c:pt idx="81">
                  <c:v>Romania</c:v>
                </c:pt>
                <c:pt idx="82">
                  <c:v>Russia</c:v>
                </c:pt>
                <c:pt idx="83">
                  <c:v>Saudi Arabia</c:v>
                </c:pt>
                <c:pt idx="84">
                  <c:v>self-employed</c:v>
                </c:pt>
                <c:pt idx="85">
                  <c:v>Singapore</c:v>
                </c:pt>
                <c:pt idx="86">
                  <c:v>Slovakia</c:v>
                </c:pt>
                <c:pt idx="87">
                  <c:v>Slovenia</c:v>
                </c:pt>
                <c:pt idx="88">
                  <c:v>Somalia</c:v>
                </c:pt>
                <c:pt idx="89">
                  <c:v>South Africa</c:v>
                </c:pt>
                <c:pt idx="90">
                  <c:v>Spain</c:v>
                </c:pt>
                <c:pt idx="91">
                  <c:v>Sri Lanka</c:v>
                </c:pt>
                <c:pt idx="92">
                  <c:v>Sweden</c:v>
                </c:pt>
                <c:pt idx="93">
                  <c:v>Switzerland</c:v>
                </c:pt>
                <c:pt idx="94">
                  <c:v>Thailand</c:v>
                </c:pt>
                <c:pt idx="95">
                  <c:v>Tunisia</c:v>
                </c:pt>
                <c:pt idx="96">
                  <c:v>Turkey</c:v>
                </c:pt>
                <c:pt idx="97">
                  <c:v>UAE</c:v>
                </c:pt>
                <c:pt idx="98">
                  <c:v>Uganda</c:v>
                </c:pt>
                <c:pt idx="99">
                  <c:v>UK</c:v>
                </c:pt>
                <c:pt idx="100">
                  <c:v>Ukraine</c:v>
                </c:pt>
                <c:pt idx="101">
                  <c:v>Uruguay</c:v>
                </c:pt>
                <c:pt idx="102">
                  <c:v>USA</c:v>
                </c:pt>
                <c:pt idx="103">
                  <c:v>Viet Nam</c:v>
                </c:pt>
                <c:pt idx="104">
                  <c:v>Vietnam</c:v>
                </c:pt>
                <c:pt idx="105">
                  <c:v>Zambia</c:v>
                </c:pt>
                <c:pt idx="106">
                  <c:v>Zimbabwe</c:v>
                </c:pt>
              </c:strCache>
            </c:strRef>
          </c:cat>
          <c:val>
            <c:numRef>
              <c:f>Data!$I$4:$I$110</c:f>
              <c:numCache>
                <c:formatCode>General</c:formatCode>
                <c:ptCount val="107"/>
                <c:pt idx="0">
                  <c:v>20571</c:v>
                </c:pt>
                <c:pt idx="1">
                  <c:v>21000</c:v>
                </c:pt>
                <c:pt idx="2">
                  <c:v>24000</c:v>
                </c:pt>
                <c:pt idx="3">
                  <c:v>6000</c:v>
                </c:pt>
                <c:pt idx="4">
                  <c:v>5000</c:v>
                </c:pt>
                <c:pt idx="5">
                  <c:v>12000</c:v>
                </c:pt>
                <c:pt idx="6">
                  <c:v>92857.629854916348</c:v>
                </c:pt>
                <c:pt idx="7">
                  <c:v>50815.977559664309</c:v>
                </c:pt>
                <c:pt idx="8">
                  <c:v>36000</c:v>
                </c:pt>
                <c:pt idx="9">
                  <c:v>8400</c:v>
                </c:pt>
                <c:pt idx="10">
                  <c:v>10299.008645025993</c:v>
                </c:pt>
                <c:pt idx="11">
                  <c:v>41707.21358209449</c:v>
                </c:pt>
                <c:pt idx="12">
                  <c:v>78000</c:v>
                </c:pt>
                <c:pt idx="13">
                  <c:v>4800</c:v>
                </c:pt>
                <c:pt idx="14">
                  <c:v>9600</c:v>
                </c:pt>
                <c:pt idx="15">
                  <c:v>33515</c:v>
                </c:pt>
                <c:pt idx="16">
                  <c:v>44287.984205099929</c:v>
                </c:pt>
                <c:pt idx="17">
                  <c:v>14400</c:v>
                </c:pt>
                <c:pt idx="18">
                  <c:v>3000</c:v>
                </c:pt>
                <c:pt idx="19">
                  <c:v>89799.526836779929</c:v>
                </c:pt>
                <c:pt idx="20">
                  <c:v>87167.974754622352</c:v>
                </c:pt>
                <c:pt idx="21">
                  <c:v>95000</c:v>
                </c:pt>
                <c:pt idx="22">
                  <c:v>17046.090103460039</c:v>
                </c:pt>
                <c:pt idx="23">
                  <c:v>12362</c:v>
                </c:pt>
                <c:pt idx="24">
                  <c:v>28109.627547434993</c:v>
                </c:pt>
                <c:pt idx="25">
                  <c:v>43489.586535798582</c:v>
                </c:pt>
                <c:pt idx="26">
                  <c:v>36000</c:v>
                </c:pt>
                <c:pt idx="27">
                  <c:v>82525.525402351297</c:v>
                </c:pt>
                <c:pt idx="28">
                  <c:v>6629</c:v>
                </c:pt>
                <c:pt idx="29">
                  <c:v>32166.959188895635</c:v>
                </c:pt>
                <c:pt idx="30">
                  <c:v>19831.432821021317</c:v>
                </c:pt>
                <c:pt idx="31">
                  <c:v>12000</c:v>
                </c:pt>
                <c:pt idx="32">
                  <c:v>2953.8461538461538</c:v>
                </c:pt>
                <c:pt idx="33">
                  <c:v>123889.35329046159</c:v>
                </c:pt>
                <c:pt idx="34">
                  <c:v>75389.415540034111</c:v>
                </c:pt>
                <c:pt idx="35">
                  <c:v>56952.725049143286</c:v>
                </c:pt>
                <c:pt idx="36">
                  <c:v>79637.147017647629</c:v>
                </c:pt>
                <c:pt idx="37">
                  <c:v>18000</c:v>
                </c:pt>
                <c:pt idx="38">
                  <c:v>30066.120056134718</c:v>
                </c:pt>
                <c:pt idx="39">
                  <c:v>6000</c:v>
                </c:pt>
                <c:pt idx="40">
                  <c:v>20000</c:v>
                </c:pt>
                <c:pt idx="41">
                  <c:v>24716.347245901055</c:v>
                </c:pt>
                <c:pt idx="42">
                  <c:v>41731</c:v>
                </c:pt>
                <c:pt idx="43">
                  <c:v>13529.430894182482</c:v>
                </c:pt>
                <c:pt idx="44">
                  <c:v>28872.83679733074</c:v>
                </c:pt>
                <c:pt idx="45">
                  <c:v>18000</c:v>
                </c:pt>
                <c:pt idx="46">
                  <c:v>61652.484774262724</c:v>
                </c:pt>
                <c:pt idx="47">
                  <c:v>66840</c:v>
                </c:pt>
                <c:pt idx="48">
                  <c:v>47258.859130487806</c:v>
                </c:pt>
                <c:pt idx="49">
                  <c:v>67564.774036395989</c:v>
                </c:pt>
                <c:pt idx="50">
                  <c:v>51497.005988023957</c:v>
                </c:pt>
                <c:pt idx="51">
                  <c:v>42666.666666666664</c:v>
                </c:pt>
                <c:pt idx="52">
                  <c:v>15600</c:v>
                </c:pt>
                <c:pt idx="53">
                  <c:v>4400</c:v>
                </c:pt>
                <c:pt idx="54">
                  <c:v>177600</c:v>
                </c:pt>
                <c:pt idx="55">
                  <c:v>24864</c:v>
                </c:pt>
                <c:pt idx="56">
                  <c:v>15000</c:v>
                </c:pt>
                <c:pt idx="57">
                  <c:v>24996.133222785022</c:v>
                </c:pt>
                <c:pt idx="58">
                  <c:v>9376.2513877177607</c:v>
                </c:pt>
                <c:pt idx="59">
                  <c:v>32138.498288519273</c:v>
                </c:pt>
                <c:pt idx="60">
                  <c:v>7261.724659606657</c:v>
                </c:pt>
                <c:pt idx="61">
                  <c:v>13500</c:v>
                </c:pt>
                <c:pt idx="62">
                  <c:v>13745.704467353951</c:v>
                </c:pt>
                <c:pt idx="63">
                  <c:v>24000</c:v>
                </c:pt>
                <c:pt idx="64">
                  <c:v>17700</c:v>
                </c:pt>
                <c:pt idx="65">
                  <c:v>12000</c:v>
                </c:pt>
                <c:pt idx="66">
                  <c:v>73006.431203838249</c:v>
                </c:pt>
                <c:pt idx="67">
                  <c:v>70287.554967112796</c:v>
                </c:pt>
                <c:pt idx="68">
                  <c:v>13494.896250642014</c:v>
                </c:pt>
                <c:pt idx="69">
                  <c:v>99016.174371435307</c:v>
                </c:pt>
                <c:pt idx="70">
                  <c:v>100800</c:v>
                </c:pt>
                <c:pt idx="71">
                  <c:v>11873.552586779413</c:v>
                </c:pt>
                <c:pt idx="72">
                  <c:v>44759.985974790194</c:v>
                </c:pt>
                <c:pt idx="73">
                  <c:v>20000</c:v>
                </c:pt>
                <c:pt idx="74">
                  <c:v>15840</c:v>
                </c:pt>
                <c:pt idx="75">
                  <c:v>17479.292364753517</c:v>
                </c:pt>
                <c:pt idx="76">
                  <c:v>34210.345381590014</c:v>
                </c:pt>
                <c:pt idx="77">
                  <c:v>32907.763410971675</c:v>
                </c:pt>
                <c:pt idx="78">
                  <c:v>53066.666666666664</c:v>
                </c:pt>
                <c:pt idx="79">
                  <c:v>5250</c:v>
                </c:pt>
                <c:pt idx="80">
                  <c:v>15404.364569961488</c:v>
                </c:pt>
                <c:pt idx="81">
                  <c:v>16449.976756585475</c:v>
                </c:pt>
                <c:pt idx="82">
                  <c:v>55905.222222222219</c:v>
                </c:pt>
                <c:pt idx="83">
                  <c:v>35832.121212121208</c:v>
                </c:pt>
                <c:pt idx="84">
                  <c:v>50000</c:v>
                </c:pt>
                <c:pt idx="85">
                  <c:v>52154.754053796576</c:v>
                </c:pt>
                <c:pt idx="86">
                  <c:v>13000</c:v>
                </c:pt>
                <c:pt idx="87">
                  <c:v>19055.991584874118</c:v>
                </c:pt>
                <c:pt idx="88">
                  <c:v>78000</c:v>
                </c:pt>
                <c:pt idx="89">
                  <c:v>49555.624994016209</c:v>
                </c:pt>
                <c:pt idx="90">
                  <c:v>46235.660112252495</c:v>
                </c:pt>
                <c:pt idx="91">
                  <c:v>22921.154792448855</c:v>
                </c:pt>
                <c:pt idx="92">
                  <c:v>84477.260092140481</c:v>
                </c:pt>
                <c:pt idx="93">
                  <c:v>137525.55715529469</c:v>
                </c:pt>
                <c:pt idx="94">
                  <c:v>73000</c:v>
                </c:pt>
                <c:pt idx="95">
                  <c:v>11000</c:v>
                </c:pt>
                <c:pt idx="96">
                  <c:v>48000</c:v>
                </c:pt>
                <c:pt idx="97">
                  <c:v>43014.900191685309</c:v>
                </c:pt>
                <c:pt idx="98">
                  <c:v>100000</c:v>
                </c:pt>
                <c:pt idx="99">
                  <c:v>67240.730112795849</c:v>
                </c:pt>
                <c:pt idx="100">
                  <c:v>11650</c:v>
                </c:pt>
                <c:pt idx="101">
                  <c:v>35000</c:v>
                </c:pt>
                <c:pt idx="102">
                  <c:v>72738.12965964344</c:v>
                </c:pt>
                <c:pt idx="103">
                  <c:v>10000</c:v>
                </c:pt>
                <c:pt idx="104">
                  <c:v>10000</c:v>
                </c:pt>
                <c:pt idx="105">
                  <c:v>13000</c:v>
                </c:pt>
                <c:pt idx="106">
                  <c:v>36400</c:v>
                </c:pt>
              </c:numCache>
            </c:numRef>
          </c:val>
        </c:ser>
        <c:dLbls/>
        <c:axId val="114199168"/>
        <c:axId val="114266496"/>
      </c:barChart>
      <c:catAx>
        <c:axId val="114199168"/>
        <c:scaling>
          <c:orientation val="minMax"/>
        </c:scaling>
        <c:axPos val="b"/>
        <c:tickLblPos val="nextTo"/>
        <c:crossAx val="114266496"/>
        <c:crosses val="autoZero"/>
        <c:auto val="1"/>
        <c:lblAlgn val="ctr"/>
        <c:lblOffset val="100"/>
      </c:catAx>
      <c:valAx>
        <c:axId val="114266496"/>
        <c:scaling>
          <c:orientation val="minMax"/>
        </c:scaling>
        <c:axPos val="l"/>
        <c:majorGridlines/>
        <c:numFmt formatCode="General" sourceLinked="1"/>
        <c:tickLblPos val="nextTo"/>
        <c:crossAx val="114199168"/>
        <c:crosses val="autoZero"/>
        <c:crossBetween val="between"/>
      </c:valAx>
    </c:plotArea>
    <c:plotVisOnly val="1"/>
    <c:dispBlanksAs val="gap"/>
  </c:chart>
  <c:spPr>
    <a:solidFill>
      <a:schemeClr val="accent6">
        <a:lumMod val="40000"/>
        <a:lumOff val="6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11476</xdr:colOff>
      <xdr:row>13</xdr:row>
      <xdr:rowOff>172139</xdr:rowOff>
    </xdr:from>
    <xdr:to>
      <xdr:col>17</xdr:col>
      <xdr:colOff>885266</xdr:colOff>
      <xdr:row>27</xdr:row>
      <xdr:rowOff>79655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</xdr:colOff>
      <xdr:row>27</xdr:row>
      <xdr:rowOff>88900</xdr:rowOff>
    </xdr:from>
    <xdr:to>
      <xdr:col>17</xdr:col>
      <xdr:colOff>885266</xdr:colOff>
      <xdr:row>39</xdr:row>
      <xdr:rowOff>183614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601493</xdr:colOff>
      <xdr:row>16</xdr:row>
      <xdr:rowOff>77424</xdr:rowOff>
    </xdr:from>
    <xdr:to>
      <xdr:col>1</xdr:col>
      <xdr:colOff>803316</xdr:colOff>
      <xdr:row>17</xdr:row>
      <xdr:rowOff>140924</xdr:rowOff>
    </xdr:to>
    <xdr:sp macro="" textlink="">
      <xdr:nvSpPr>
        <xdr:cNvPr id="8" name="Rectangle 7"/>
        <xdr:cNvSpPr/>
      </xdr:nvSpPr>
      <xdr:spPr>
        <a:xfrm>
          <a:off x="601493" y="2877544"/>
          <a:ext cx="810046" cy="2585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/>
            <a:t>Country</a:t>
          </a:r>
        </a:p>
      </xdr:txBody>
    </xdr:sp>
    <xdr:clientData/>
  </xdr:twoCellAnchor>
  <xdr:twoCellAnchor>
    <xdr:from>
      <xdr:col>0</xdr:col>
      <xdr:colOff>74084</xdr:colOff>
      <xdr:row>14</xdr:row>
      <xdr:rowOff>10583</xdr:rowOff>
    </xdr:from>
    <xdr:to>
      <xdr:col>0</xdr:col>
      <xdr:colOff>105833</xdr:colOff>
      <xdr:row>39</xdr:row>
      <xdr:rowOff>179917</xdr:rowOff>
    </xdr:to>
    <xdr:cxnSp macro="">
      <xdr:nvCxnSpPr>
        <xdr:cNvPr id="9" name="Straight Connector 8"/>
        <xdr:cNvCxnSpPr/>
      </xdr:nvCxnSpPr>
      <xdr:spPr>
        <a:xfrm>
          <a:off x="74084" y="2709333"/>
          <a:ext cx="31749" cy="4942417"/>
        </a:xfrm>
        <a:prstGeom prst="line">
          <a:avLst/>
        </a:prstGeom>
        <a:ln>
          <a:solidFill>
            <a:schemeClr val="tx1">
              <a:alpha val="98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573669</xdr:colOff>
      <xdr:row>12</xdr:row>
      <xdr:rowOff>187951</xdr:rowOff>
    </xdr:from>
    <xdr:to>
      <xdr:col>2</xdr:col>
      <xdr:colOff>94870</xdr:colOff>
      <xdr:row>16</xdr:row>
      <xdr:rowOff>3443</xdr:rowOff>
    </xdr:to>
    <xdr:sp macro="" textlink="">
      <xdr:nvSpPr>
        <xdr:cNvPr id="16" name="Rectangular Callout 15"/>
        <xdr:cNvSpPr/>
      </xdr:nvSpPr>
      <xdr:spPr>
        <a:xfrm>
          <a:off x="573669" y="2207710"/>
          <a:ext cx="978641" cy="595853"/>
        </a:xfrm>
        <a:prstGeom prst="wedgeRectCallou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Select the</a:t>
          </a:r>
          <a:r>
            <a:rPr lang="en-US" sz="1000" baseline="0"/>
            <a:t> Country and Refresh</a:t>
          </a:r>
          <a:endParaRPr lang="en-US" sz="1000"/>
        </a:p>
      </xdr:txBody>
    </xdr:sp>
    <xdr:clientData/>
  </xdr:twoCellAnchor>
  <xdr:twoCellAnchor>
    <xdr:from>
      <xdr:col>5</xdr:col>
      <xdr:colOff>369523</xdr:colOff>
      <xdr:row>20</xdr:row>
      <xdr:rowOff>157818</xdr:rowOff>
    </xdr:from>
    <xdr:to>
      <xdr:col>10</xdr:col>
      <xdr:colOff>585271</xdr:colOff>
      <xdr:row>39</xdr:row>
      <xdr:rowOff>183615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80331</xdr:colOff>
      <xdr:row>30</xdr:row>
      <xdr:rowOff>57378</xdr:rowOff>
    </xdr:from>
    <xdr:to>
      <xdr:col>5</xdr:col>
      <xdr:colOff>367229</xdr:colOff>
      <xdr:row>39</xdr:row>
      <xdr:rowOff>174374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80331</xdr:colOff>
      <xdr:row>20</xdr:row>
      <xdr:rowOff>160663</xdr:rowOff>
    </xdr:from>
    <xdr:to>
      <xdr:col>5</xdr:col>
      <xdr:colOff>367228</xdr:colOff>
      <xdr:row>30</xdr:row>
      <xdr:rowOff>80331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91807</xdr:colOff>
      <xdr:row>20</xdr:row>
      <xdr:rowOff>160663</xdr:rowOff>
    </xdr:from>
    <xdr:to>
      <xdr:col>10</xdr:col>
      <xdr:colOff>573795</xdr:colOff>
      <xdr:row>20</xdr:row>
      <xdr:rowOff>160663</xdr:rowOff>
    </xdr:to>
    <xdr:cxnSp macro="">
      <xdr:nvCxnSpPr>
        <xdr:cNvPr id="17" name="Straight Connector 16"/>
        <xdr:cNvCxnSpPr/>
      </xdr:nvCxnSpPr>
      <xdr:spPr>
        <a:xfrm>
          <a:off x="91807" y="2306657"/>
          <a:ext cx="65642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11476</xdr:colOff>
      <xdr:row>40</xdr:row>
      <xdr:rowOff>0</xdr:rowOff>
    </xdr:from>
    <xdr:to>
      <xdr:col>10</xdr:col>
      <xdr:colOff>585271</xdr:colOff>
      <xdr:row>40</xdr:row>
      <xdr:rowOff>0</xdr:rowOff>
    </xdr:to>
    <xdr:cxnSp macro="">
      <xdr:nvCxnSpPr>
        <xdr:cNvPr id="22" name="Straight Connector 21"/>
        <xdr:cNvCxnSpPr/>
      </xdr:nvCxnSpPr>
      <xdr:spPr>
        <a:xfrm>
          <a:off x="11476" y="6047801"/>
          <a:ext cx="6656024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585271</xdr:colOff>
      <xdr:row>13</xdr:row>
      <xdr:rowOff>183615</xdr:rowOff>
    </xdr:from>
    <xdr:to>
      <xdr:col>11</xdr:col>
      <xdr:colOff>11476</xdr:colOff>
      <xdr:row>39</xdr:row>
      <xdr:rowOff>172138</xdr:rowOff>
    </xdr:to>
    <xdr:cxnSp macro="">
      <xdr:nvCxnSpPr>
        <xdr:cNvPr id="24" name="Straight Connector 23"/>
        <xdr:cNvCxnSpPr/>
      </xdr:nvCxnSpPr>
      <xdr:spPr>
        <a:xfrm flipH="1">
          <a:off x="6667500" y="963976"/>
          <a:ext cx="34428" cy="5060873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38099</xdr:colOff>
      <xdr:row>6</xdr:row>
      <xdr:rowOff>66674</xdr:rowOff>
    </xdr:from>
    <xdr:to>
      <xdr:col>4</xdr:col>
      <xdr:colOff>218099</xdr:colOff>
      <xdr:row>6</xdr:row>
      <xdr:rowOff>210674</xdr:rowOff>
    </xdr:to>
    <xdr:sp macro="" textlink="">
      <xdr:nvSpPr>
        <xdr:cNvPr id="30" name="Oval 29"/>
        <xdr:cNvSpPr/>
      </xdr:nvSpPr>
      <xdr:spPr>
        <a:xfrm>
          <a:off x="2800349" y="752474"/>
          <a:ext cx="180000" cy="144000"/>
        </a:xfrm>
        <a:prstGeom prst="ellips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rIns="180000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38099</xdr:colOff>
      <xdr:row>7</xdr:row>
      <xdr:rowOff>66674</xdr:rowOff>
    </xdr:from>
    <xdr:to>
      <xdr:col>4</xdr:col>
      <xdr:colOff>182099</xdr:colOff>
      <xdr:row>7</xdr:row>
      <xdr:rowOff>174674</xdr:rowOff>
    </xdr:to>
    <xdr:sp macro="" textlink="">
      <xdr:nvSpPr>
        <xdr:cNvPr id="31" name="Oval 30"/>
        <xdr:cNvSpPr/>
      </xdr:nvSpPr>
      <xdr:spPr>
        <a:xfrm>
          <a:off x="2800349" y="1000124"/>
          <a:ext cx="144000" cy="108000"/>
        </a:xfrm>
        <a:prstGeom prst="ellips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8</xdr:row>
      <xdr:rowOff>76200</xdr:rowOff>
    </xdr:from>
    <xdr:to>
      <xdr:col>4</xdr:col>
      <xdr:colOff>171450</xdr:colOff>
      <xdr:row>8</xdr:row>
      <xdr:rowOff>161925</xdr:rowOff>
    </xdr:to>
    <xdr:sp macro="" textlink="">
      <xdr:nvSpPr>
        <xdr:cNvPr id="32" name="Oval 31"/>
        <xdr:cNvSpPr/>
      </xdr:nvSpPr>
      <xdr:spPr>
        <a:xfrm>
          <a:off x="2824794" y="1843489"/>
          <a:ext cx="123825" cy="85725"/>
        </a:xfrm>
        <a:prstGeom prst="ellips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80331</xdr:colOff>
      <xdr:row>8</xdr:row>
      <xdr:rowOff>34427</xdr:rowOff>
    </xdr:from>
    <xdr:to>
      <xdr:col>9</xdr:col>
      <xdr:colOff>224331</xdr:colOff>
      <xdr:row>8</xdr:row>
      <xdr:rowOff>142427</xdr:rowOff>
    </xdr:to>
    <xdr:sp macro="" textlink="">
      <xdr:nvSpPr>
        <xdr:cNvPr id="37" name="Oval 36"/>
        <xdr:cNvSpPr/>
      </xdr:nvSpPr>
      <xdr:spPr>
        <a:xfrm>
          <a:off x="5898614" y="1801716"/>
          <a:ext cx="144000" cy="108000"/>
        </a:xfrm>
        <a:prstGeom prst="ellipse">
          <a:avLst/>
        </a:prstGeom>
        <a:solidFill>
          <a:srgbClr val="FFC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83545</xdr:colOff>
      <xdr:row>7</xdr:row>
      <xdr:rowOff>72069</xdr:rowOff>
    </xdr:from>
    <xdr:to>
      <xdr:col>9</xdr:col>
      <xdr:colOff>227545</xdr:colOff>
      <xdr:row>7</xdr:row>
      <xdr:rowOff>180069</xdr:rowOff>
    </xdr:to>
    <xdr:sp macro="" textlink="">
      <xdr:nvSpPr>
        <xdr:cNvPr id="38" name="Oval 37"/>
        <xdr:cNvSpPr/>
      </xdr:nvSpPr>
      <xdr:spPr>
        <a:xfrm>
          <a:off x="5901828" y="1598364"/>
          <a:ext cx="144000" cy="108000"/>
        </a:xfrm>
        <a:prstGeom prst="ellipse">
          <a:avLst/>
        </a:prstGeom>
        <a:solidFill>
          <a:srgbClr val="FFC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86758</xdr:colOff>
      <xdr:row>6</xdr:row>
      <xdr:rowOff>86758</xdr:rowOff>
    </xdr:from>
    <xdr:to>
      <xdr:col>9</xdr:col>
      <xdr:colOff>230758</xdr:colOff>
      <xdr:row>6</xdr:row>
      <xdr:rowOff>194758</xdr:rowOff>
    </xdr:to>
    <xdr:sp macro="" textlink="">
      <xdr:nvSpPr>
        <xdr:cNvPr id="39" name="Oval 38"/>
        <xdr:cNvSpPr/>
      </xdr:nvSpPr>
      <xdr:spPr>
        <a:xfrm>
          <a:off x="5905041" y="1360583"/>
          <a:ext cx="144000" cy="108000"/>
        </a:xfrm>
        <a:prstGeom prst="ellipse">
          <a:avLst/>
        </a:prstGeom>
        <a:solidFill>
          <a:srgbClr val="FFC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36</xdr:col>
      <xdr:colOff>494301</xdr:colOff>
      <xdr:row>11</xdr:row>
      <xdr:rowOff>20504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093.719744675924" createdVersion="4" refreshedVersion="4" minRefreshableVersion="3" recordCount="477">
  <cacheSource type="worksheet">
    <worksheetSource ref="L2:L479" sheet="working"/>
  </cacheSource>
  <cacheFields count="1">
    <cacheField name="Exp" numFmtId="0">
      <sharedItems containsSemiMixedTypes="0" containsString="0" containsNumber="1" minValue="0" maxValue="36" count="51">
        <n v="6"/>
        <n v="3"/>
        <n v="25"/>
        <n v="5"/>
        <n v="10"/>
        <n v="23"/>
        <n v="26"/>
        <n v="4"/>
        <n v="12"/>
        <n v="2"/>
        <n v="1.5"/>
        <n v="1"/>
        <n v="11"/>
        <n v="8"/>
        <n v="9"/>
        <n v="4.5"/>
        <n v="7.3"/>
        <n v="7"/>
        <n v="20"/>
        <n v="14"/>
        <n v="0"/>
        <n v="3.5"/>
        <n v="13"/>
        <n v="15"/>
        <n v="5.5"/>
        <n v="2.5"/>
        <n v="2.4"/>
        <n v="1.1000000000000001"/>
        <n v="18"/>
        <n v="6.5"/>
        <n v="17"/>
        <n v="0.5"/>
        <n v="4.5999999999999996"/>
        <n v="30"/>
        <n v="16"/>
        <n v="22"/>
        <n v="0.8"/>
        <n v="21"/>
        <n v="7.9"/>
        <n v="8.5"/>
        <n v="29"/>
        <n v="28"/>
        <n v="0.1"/>
        <n v="0.6"/>
        <n v="6.4"/>
        <n v="5.6"/>
        <n v="36"/>
        <n v="1.6"/>
        <n v="19"/>
        <n v="0.3"/>
        <n v="2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7">
  <r>
    <x v="0"/>
  </r>
  <r>
    <x v="1"/>
  </r>
  <r>
    <x v="2"/>
  </r>
  <r>
    <x v="3"/>
  </r>
  <r>
    <x v="4"/>
  </r>
  <r>
    <x v="4"/>
  </r>
  <r>
    <x v="1"/>
  </r>
  <r>
    <x v="0"/>
  </r>
  <r>
    <x v="4"/>
  </r>
  <r>
    <x v="5"/>
  </r>
  <r>
    <x v="1"/>
  </r>
  <r>
    <x v="6"/>
  </r>
  <r>
    <x v="0"/>
  </r>
  <r>
    <x v="7"/>
  </r>
  <r>
    <x v="8"/>
  </r>
  <r>
    <x v="1"/>
  </r>
  <r>
    <x v="1"/>
  </r>
  <r>
    <x v="9"/>
  </r>
  <r>
    <x v="10"/>
  </r>
  <r>
    <x v="0"/>
  </r>
  <r>
    <x v="11"/>
  </r>
  <r>
    <x v="3"/>
  </r>
  <r>
    <x v="12"/>
  </r>
  <r>
    <x v="7"/>
  </r>
  <r>
    <x v="3"/>
  </r>
  <r>
    <x v="1"/>
  </r>
  <r>
    <x v="1"/>
  </r>
  <r>
    <x v="3"/>
  </r>
  <r>
    <x v="13"/>
  </r>
  <r>
    <x v="1"/>
  </r>
  <r>
    <x v="4"/>
  </r>
  <r>
    <x v="14"/>
  </r>
  <r>
    <x v="9"/>
  </r>
  <r>
    <x v="1"/>
  </r>
  <r>
    <x v="12"/>
  </r>
  <r>
    <x v="4"/>
  </r>
  <r>
    <x v="15"/>
  </r>
  <r>
    <x v="1"/>
  </r>
  <r>
    <x v="13"/>
  </r>
  <r>
    <x v="13"/>
  </r>
  <r>
    <x v="1"/>
  </r>
  <r>
    <x v="16"/>
  </r>
  <r>
    <x v="15"/>
  </r>
  <r>
    <x v="15"/>
  </r>
  <r>
    <x v="3"/>
  </r>
  <r>
    <x v="7"/>
  </r>
  <r>
    <x v="1"/>
  </r>
  <r>
    <x v="9"/>
  </r>
  <r>
    <x v="1"/>
  </r>
  <r>
    <x v="7"/>
  </r>
  <r>
    <x v="17"/>
  </r>
  <r>
    <x v="17"/>
  </r>
  <r>
    <x v="18"/>
  </r>
  <r>
    <x v="1"/>
  </r>
  <r>
    <x v="9"/>
  </r>
  <r>
    <x v="5"/>
  </r>
  <r>
    <x v="0"/>
  </r>
  <r>
    <x v="7"/>
  </r>
  <r>
    <x v="15"/>
  </r>
  <r>
    <x v="3"/>
  </r>
  <r>
    <x v="19"/>
  </r>
  <r>
    <x v="17"/>
  </r>
  <r>
    <x v="17"/>
  </r>
  <r>
    <x v="9"/>
  </r>
  <r>
    <x v="9"/>
  </r>
  <r>
    <x v="7"/>
  </r>
  <r>
    <x v="9"/>
  </r>
  <r>
    <x v="9"/>
  </r>
  <r>
    <x v="20"/>
  </r>
  <r>
    <x v="7"/>
  </r>
  <r>
    <x v="13"/>
  </r>
  <r>
    <x v="20"/>
  </r>
  <r>
    <x v="3"/>
  </r>
  <r>
    <x v="9"/>
  </r>
  <r>
    <x v="11"/>
  </r>
  <r>
    <x v="9"/>
  </r>
  <r>
    <x v="4"/>
  </r>
  <r>
    <x v="17"/>
  </r>
  <r>
    <x v="0"/>
  </r>
  <r>
    <x v="0"/>
  </r>
  <r>
    <x v="7"/>
  </r>
  <r>
    <x v="0"/>
  </r>
  <r>
    <x v="11"/>
  </r>
  <r>
    <x v="17"/>
  </r>
  <r>
    <x v="21"/>
  </r>
  <r>
    <x v="4"/>
  </r>
  <r>
    <x v="8"/>
  </r>
  <r>
    <x v="7"/>
  </r>
  <r>
    <x v="22"/>
  </r>
  <r>
    <x v="13"/>
  </r>
  <r>
    <x v="23"/>
  </r>
  <r>
    <x v="3"/>
  </r>
  <r>
    <x v="3"/>
  </r>
  <r>
    <x v="9"/>
  </r>
  <r>
    <x v="8"/>
  </r>
  <r>
    <x v="3"/>
  </r>
  <r>
    <x v="0"/>
  </r>
  <r>
    <x v="0"/>
  </r>
  <r>
    <x v="17"/>
  </r>
  <r>
    <x v="13"/>
  </r>
  <r>
    <x v="0"/>
  </r>
  <r>
    <x v="24"/>
  </r>
  <r>
    <x v="18"/>
  </r>
  <r>
    <x v="3"/>
  </r>
  <r>
    <x v="11"/>
  </r>
  <r>
    <x v="9"/>
  </r>
  <r>
    <x v="19"/>
  </r>
  <r>
    <x v="4"/>
  </r>
  <r>
    <x v="7"/>
  </r>
  <r>
    <x v="9"/>
  </r>
  <r>
    <x v="25"/>
  </r>
  <r>
    <x v="23"/>
  </r>
  <r>
    <x v="12"/>
  </r>
  <r>
    <x v="26"/>
  </r>
  <r>
    <x v="17"/>
  </r>
  <r>
    <x v="3"/>
  </r>
  <r>
    <x v="11"/>
  </r>
  <r>
    <x v="7"/>
  </r>
  <r>
    <x v="17"/>
  </r>
  <r>
    <x v="8"/>
  </r>
  <r>
    <x v="10"/>
  </r>
  <r>
    <x v="9"/>
  </r>
  <r>
    <x v="13"/>
  </r>
  <r>
    <x v="0"/>
  </r>
  <r>
    <x v="17"/>
  </r>
  <r>
    <x v="7"/>
  </r>
  <r>
    <x v="9"/>
  </r>
  <r>
    <x v="0"/>
  </r>
  <r>
    <x v="9"/>
  </r>
  <r>
    <x v="3"/>
  </r>
  <r>
    <x v="1"/>
  </r>
  <r>
    <x v="3"/>
  </r>
  <r>
    <x v="20"/>
  </r>
  <r>
    <x v="1"/>
  </r>
  <r>
    <x v="11"/>
  </r>
  <r>
    <x v="1"/>
  </r>
  <r>
    <x v="3"/>
  </r>
  <r>
    <x v="27"/>
  </r>
  <r>
    <x v="7"/>
  </r>
  <r>
    <x v="11"/>
  </r>
  <r>
    <x v="18"/>
  </r>
  <r>
    <x v="28"/>
  </r>
  <r>
    <x v="4"/>
  </r>
  <r>
    <x v="0"/>
  </r>
  <r>
    <x v="14"/>
  </r>
  <r>
    <x v="9"/>
  </r>
  <r>
    <x v="28"/>
  </r>
  <r>
    <x v="11"/>
  </r>
  <r>
    <x v="11"/>
  </r>
  <r>
    <x v="9"/>
  </r>
  <r>
    <x v="29"/>
  </r>
  <r>
    <x v="21"/>
  </r>
  <r>
    <x v="11"/>
  </r>
  <r>
    <x v="13"/>
  </r>
  <r>
    <x v="11"/>
  </r>
  <r>
    <x v="4"/>
  </r>
  <r>
    <x v="1"/>
  </r>
  <r>
    <x v="3"/>
  </r>
  <r>
    <x v="0"/>
  </r>
  <r>
    <x v="3"/>
  </r>
  <r>
    <x v="13"/>
  </r>
  <r>
    <x v="13"/>
  </r>
  <r>
    <x v="30"/>
  </r>
  <r>
    <x v="3"/>
  </r>
  <r>
    <x v="1"/>
  </r>
  <r>
    <x v="3"/>
  </r>
  <r>
    <x v="1"/>
  </r>
  <r>
    <x v="21"/>
  </r>
  <r>
    <x v="0"/>
  </r>
  <r>
    <x v="14"/>
  </r>
  <r>
    <x v="3"/>
  </r>
  <r>
    <x v="1"/>
  </r>
  <r>
    <x v="9"/>
  </r>
  <r>
    <x v="3"/>
  </r>
  <r>
    <x v="0"/>
  </r>
  <r>
    <x v="31"/>
  </r>
  <r>
    <x v="7"/>
  </r>
  <r>
    <x v="13"/>
  </r>
  <r>
    <x v="13"/>
  </r>
  <r>
    <x v="1"/>
  </r>
  <r>
    <x v="1"/>
  </r>
  <r>
    <x v="13"/>
  </r>
  <r>
    <x v="11"/>
  </r>
  <r>
    <x v="4"/>
  </r>
  <r>
    <x v="9"/>
  </r>
  <r>
    <x v="12"/>
  </r>
  <r>
    <x v="7"/>
  </r>
  <r>
    <x v="3"/>
  </r>
  <r>
    <x v="9"/>
  </r>
  <r>
    <x v="20"/>
  </r>
  <r>
    <x v="0"/>
  </r>
  <r>
    <x v="17"/>
  </r>
  <r>
    <x v="0"/>
  </r>
  <r>
    <x v="13"/>
  </r>
  <r>
    <x v="4"/>
  </r>
  <r>
    <x v="17"/>
  </r>
  <r>
    <x v="11"/>
  </r>
  <r>
    <x v="13"/>
  </r>
  <r>
    <x v="25"/>
  </r>
  <r>
    <x v="0"/>
  </r>
  <r>
    <x v="7"/>
  </r>
  <r>
    <x v="1"/>
  </r>
  <r>
    <x v="0"/>
  </r>
  <r>
    <x v="23"/>
  </r>
  <r>
    <x v="3"/>
  </r>
  <r>
    <x v="22"/>
  </r>
  <r>
    <x v="21"/>
  </r>
  <r>
    <x v="3"/>
  </r>
  <r>
    <x v="3"/>
  </r>
  <r>
    <x v="32"/>
  </r>
  <r>
    <x v="4"/>
  </r>
  <r>
    <x v="21"/>
  </r>
  <r>
    <x v="1"/>
  </r>
  <r>
    <x v="3"/>
  </r>
  <r>
    <x v="2"/>
  </r>
  <r>
    <x v="8"/>
  </r>
  <r>
    <x v="13"/>
  </r>
  <r>
    <x v="17"/>
  </r>
  <r>
    <x v="13"/>
  </r>
  <r>
    <x v="7"/>
  </r>
  <r>
    <x v="3"/>
  </r>
  <r>
    <x v="3"/>
  </r>
  <r>
    <x v="9"/>
  </r>
  <r>
    <x v="13"/>
  </r>
  <r>
    <x v="3"/>
  </r>
  <r>
    <x v="17"/>
  </r>
  <r>
    <x v="3"/>
  </r>
  <r>
    <x v="1"/>
  </r>
  <r>
    <x v="13"/>
  </r>
  <r>
    <x v="17"/>
  </r>
  <r>
    <x v="11"/>
  </r>
  <r>
    <x v="6"/>
  </r>
  <r>
    <x v="14"/>
  </r>
  <r>
    <x v="3"/>
  </r>
  <r>
    <x v="4"/>
  </r>
  <r>
    <x v="0"/>
  </r>
  <r>
    <x v="21"/>
  </r>
  <r>
    <x v="4"/>
  </r>
  <r>
    <x v="14"/>
  </r>
  <r>
    <x v="7"/>
  </r>
  <r>
    <x v="13"/>
  </r>
  <r>
    <x v="33"/>
  </r>
  <r>
    <x v="1"/>
  </r>
  <r>
    <x v="1"/>
  </r>
  <r>
    <x v="4"/>
  </r>
  <r>
    <x v="17"/>
  </r>
  <r>
    <x v="5"/>
  </r>
  <r>
    <x v="18"/>
  </r>
  <r>
    <x v="3"/>
  </r>
  <r>
    <x v="1"/>
  </r>
  <r>
    <x v="13"/>
  </r>
  <r>
    <x v="3"/>
  </r>
  <r>
    <x v="19"/>
  </r>
  <r>
    <x v="34"/>
  </r>
  <r>
    <x v="17"/>
  </r>
  <r>
    <x v="11"/>
  </r>
  <r>
    <x v="35"/>
  </r>
  <r>
    <x v="14"/>
  </r>
  <r>
    <x v="3"/>
  </r>
  <r>
    <x v="4"/>
  </r>
  <r>
    <x v="9"/>
  </r>
  <r>
    <x v="3"/>
  </r>
  <r>
    <x v="3"/>
  </r>
  <r>
    <x v="9"/>
  </r>
  <r>
    <x v="0"/>
  </r>
  <r>
    <x v="3"/>
  </r>
  <r>
    <x v="0"/>
  </r>
  <r>
    <x v="2"/>
  </r>
  <r>
    <x v="9"/>
  </r>
  <r>
    <x v="36"/>
  </r>
  <r>
    <x v="0"/>
  </r>
  <r>
    <x v="37"/>
  </r>
  <r>
    <x v="10"/>
  </r>
  <r>
    <x v="17"/>
  </r>
  <r>
    <x v="38"/>
  </r>
  <r>
    <x v="23"/>
  </r>
  <r>
    <x v="22"/>
  </r>
  <r>
    <x v="11"/>
  </r>
  <r>
    <x v="22"/>
  </r>
  <r>
    <x v="3"/>
  </r>
  <r>
    <x v="1"/>
  </r>
  <r>
    <x v="7"/>
  </r>
  <r>
    <x v="1"/>
  </r>
  <r>
    <x v="9"/>
  </r>
  <r>
    <x v="39"/>
  </r>
  <r>
    <x v="0"/>
  </r>
  <r>
    <x v="11"/>
  </r>
  <r>
    <x v="0"/>
  </r>
  <r>
    <x v="11"/>
  </r>
  <r>
    <x v="1"/>
  </r>
  <r>
    <x v="40"/>
  </r>
  <r>
    <x v="4"/>
  </r>
  <r>
    <x v="0"/>
  </r>
  <r>
    <x v="4"/>
  </r>
  <r>
    <x v="13"/>
  </r>
  <r>
    <x v="8"/>
  </r>
  <r>
    <x v="3"/>
  </r>
  <r>
    <x v="1"/>
  </r>
  <r>
    <x v="8"/>
  </r>
  <r>
    <x v="7"/>
  </r>
  <r>
    <x v="9"/>
  </r>
  <r>
    <x v="10"/>
  </r>
  <r>
    <x v="17"/>
  </r>
  <r>
    <x v="3"/>
  </r>
  <r>
    <x v="9"/>
  </r>
  <r>
    <x v="15"/>
  </r>
  <r>
    <x v="1"/>
  </r>
  <r>
    <x v="0"/>
  </r>
  <r>
    <x v="18"/>
  </r>
  <r>
    <x v="14"/>
  </r>
  <r>
    <x v="41"/>
  </r>
  <r>
    <x v="42"/>
  </r>
  <r>
    <x v="31"/>
  </r>
  <r>
    <x v="43"/>
  </r>
  <r>
    <x v="11"/>
  </r>
  <r>
    <x v="17"/>
  </r>
  <r>
    <x v="9"/>
  </r>
  <r>
    <x v="7"/>
  </r>
  <r>
    <x v="1"/>
  </r>
  <r>
    <x v="3"/>
  </r>
  <r>
    <x v="17"/>
  </r>
  <r>
    <x v="37"/>
  </r>
  <r>
    <x v="7"/>
  </r>
  <r>
    <x v="44"/>
  </r>
  <r>
    <x v="13"/>
  </r>
  <r>
    <x v="17"/>
  </r>
  <r>
    <x v="45"/>
  </r>
  <r>
    <x v="23"/>
  </r>
  <r>
    <x v="0"/>
  </r>
  <r>
    <x v="11"/>
  </r>
  <r>
    <x v="1"/>
  </r>
  <r>
    <x v="24"/>
  </r>
  <r>
    <x v="13"/>
  </r>
  <r>
    <x v="3"/>
  </r>
  <r>
    <x v="7"/>
  </r>
  <r>
    <x v="17"/>
  </r>
  <r>
    <x v="7"/>
  </r>
  <r>
    <x v="46"/>
  </r>
  <r>
    <x v="20"/>
  </r>
  <r>
    <x v="4"/>
  </r>
  <r>
    <x v="0"/>
  </r>
  <r>
    <x v="9"/>
  </r>
  <r>
    <x v="0"/>
  </r>
  <r>
    <x v="23"/>
  </r>
  <r>
    <x v="0"/>
  </r>
  <r>
    <x v="8"/>
  </r>
  <r>
    <x v="3"/>
  </r>
  <r>
    <x v="17"/>
  </r>
  <r>
    <x v="12"/>
  </r>
  <r>
    <x v="47"/>
  </r>
  <r>
    <x v="1"/>
  </r>
  <r>
    <x v="0"/>
  </r>
  <r>
    <x v="48"/>
  </r>
  <r>
    <x v="7"/>
  </r>
  <r>
    <x v="7"/>
  </r>
  <r>
    <x v="13"/>
  </r>
  <r>
    <x v="0"/>
  </r>
  <r>
    <x v="37"/>
  </r>
  <r>
    <x v="3"/>
  </r>
  <r>
    <x v="4"/>
  </r>
  <r>
    <x v="7"/>
  </r>
  <r>
    <x v="13"/>
  </r>
  <r>
    <x v="1"/>
  </r>
  <r>
    <x v="28"/>
  </r>
  <r>
    <x v="0"/>
  </r>
  <r>
    <x v="7"/>
  </r>
  <r>
    <x v="3"/>
  </r>
  <r>
    <x v="4"/>
  </r>
  <r>
    <x v="33"/>
  </r>
  <r>
    <x v="7"/>
  </r>
  <r>
    <x v="14"/>
  </r>
  <r>
    <x v="3"/>
  </r>
  <r>
    <x v="0"/>
  </r>
  <r>
    <x v="13"/>
  </r>
  <r>
    <x v="25"/>
  </r>
  <r>
    <x v="0"/>
  </r>
  <r>
    <x v="7"/>
  </r>
  <r>
    <x v="3"/>
  </r>
  <r>
    <x v="9"/>
  </r>
  <r>
    <x v="0"/>
  </r>
  <r>
    <x v="8"/>
  </r>
  <r>
    <x v="11"/>
  </r>
  <r>
    <x v="11"/>
  </r>
  <r>
    <x v="3"/>
  </r>
  <r>
    <x v="13"/>
  </r>
  <r>
    <x v="11"/>
  </r>
  <r>
    <x v="25"/>
  </r>
  <r>
    <x v="9"/>
  </r>
  <r>
    <x v="3"/>
  </r>
  <r>
    <x v="7"/>
  </r>
  <r>
    <x v="14"/>
  </r>
  <r>
    <x v="22"/>
  </r>
  <r>
    <x v="7"/>
  </r>
  <r>
    <x v="1"/>
  </r>
  <r>
    <x v="7"/>
  </r>
  <r>
    <x v="3"/>
  </r>
  <r>
    <x v="1"/>
  </r>
  <r>
    <x v="11"/>
  </r>
  <r>
    <x v="9"/>
  </r>
  <r>
    <x v="13"/>
  </r>
  <r>
    <x v="23"/>
  </r>
  <r>
    <x v="18"/>
  </r>
  <r>
    <x v="25"/>
  </r>
  <r>
    <x v="3"/>
  </r>
  <r>
    <x v="7"/>
  </r>
  <r>
    <x v="34"/>
  </r>
  <r>
    <x v="7"/>
  </r>
  <r>
    <x v="7"/>
  </r>
  <r>
    <x v="3"/>
  </r>
  <r>
    <x v="22"/>
  </r>
  <r>
    <x v="13"/>
  </r>
  <r>
    <x v="1"/>
  </r>
  <r>
    <x v="0"/>
  </r>
  <r>
    <x v="13"/>
  </r>
  <r>
    <x v="9"/>
  </r>
  <r>
    <x v="7"/>
  </r>
  <r>
    <x v="12"/>
  </r>
  <r>
    <x v="9"/>
  </r>
  <r>
    <x v="7"/>
  </r>
  <r>
    <x v="14"/>
  </r>
  <r>
    <x v="9"/>
  </r>
  <r>
    <x v="20"/>
  </r>
  <r>
    <x v="20"/>
  </r>
  <r>
    <x v="0"/>
  </r>
  <r>
    <x v="1"/>
  </r>
  <r>
    <x v="1"/>
  </r>
  <r>
    <x v="3"/>
  </r>
  <r>
    <x v="3"/>
  </r>
  <r>
    <x v="20"/>
  </r>
  <r>
    <x v="14"/>
  </r>
  <r>
    <x v="17"/>
  </r>
  <r>
    <x v="11"/>
  </r>
  <r>
    <x v="11"/>
  </r>
  <r>
    <x v="1"/>
  </r>
  <r>
    <x v="9"/>
  </r>
  <r>
    <x v="11"/>
  </r>
  <r>
    <x v="1"/>
  </r>
  <r>
    <x v="7"/>
  </r>
  <r>
    <x v="3"/>
  </r>
  <r>
    <x v="13"/>
  </r>
  <r>
    <x v="1"/>
  </r>
  <r>
    <x v="7"/>
  </r>
  <r>
    <x v="49"/>
  </r>
  <r>
    <x v="4"/>
  </r>
  <r>
    <x v="0"/>
  </r>
  <r>
    <x v="17"/>
  </r>
  <r>
    <x v="0"/>
  </r>
  <r>
    <x v="3"/>
  </r>
  <r>
    <x v="20"/>
  </r>
  <r>
    <x v="3"/>
  </r>
  <r>
    <x v="4"/>
  </r>
  <r>
    <x v="7"/>
  </r>
  <r>
    <x v="4"/>
  </r>
  <r>
    <x v="13"/>
  </r>
  <r>
    <x v="9"/>
  </r>
  <r>
    <x v="8"/>
  </r>
  <r>
    <x v="3"/>
  </r>
  <r>
    <x v="0"/>
  </r>
  <r>
    <x v="8"/>
  </r>
  <r>
    <x v="14"/>
  </r>
  <r>
    <x v="9"/>
  </r>
  <r>
    <x v="10"/>
  </r>
  <r>
    <x v="4"/>
  </r>
  <r>
    <x v="9"/>
  </r>
  <r>
    <x v="50"/>
  </r>
  <r>
    <x v="7"/>
  </r>
  <r>
    <x v="1"/>
  </r>
  <r>
    <x v="3"/>
  </r>
  <r>
    <x v="4"/>
  </r>
  <r>
    <x v="9"/>
  </r>
  <r>
    <x v="1"/>
  </r>
  <r>
    <x v="0"/>
  </r>
  <r>
    <x v="47"/>
  </r>
  <r>
    <x v="0"/>
  </r>
  <r>
    <x v="3"/>
  </r>
  <r>
    <x v="1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F30:G82" firstHeaderRow="1" firstDataRow="1" firstDataCol="1"/>
  <pivotFields count="1">
    <pivotField axis="axisRow" dataField="1" showAll="0">
      <items count="52">
        <item x="20"/>
        <item x="42"/>
        <item x="49"/>
        <item x="31"/>
        <item x="43"/>
        <item x="36"/>
        <item x="11"/>
        <item x="27"/>
        <item x="10"/>
        <item x="47"/>
        <item x="9"/>
        <item x="26"/>
        <item x="25"/>
        <item x="1"/>
        <item x="21"/>
        <item x="7"/>
        <item x="15"/>
        <item x="32"/>
        <item x="3"/>
        <item x="24"/>
        <item x="45"/>
        <item x="0"/>
        <item x="44"/>
        <item x="29"/>
        <item x="17"/>
        <item x="16"/>
        <item x="38"/>
        <item x="13"/>
        <item x="39"/>
        <item x="14"/>
        <item x="4"/>
        <item x="12"/>
        <item x="8"/>
        <item x="22"/>
        <item x="19"/>
        <item x="23"/>
        <item x="34"/>
        <item x="30"/>
        <item x="28"/>
        <item x="48"/>
        <item x="18"/>
        <item x="37"/>
        <item x="35"/>
        <item x="5"/>
        <item x="2"/>
        <item x="6"/>
        <item x="50"/>
        <item x="41"/>
        <item x="40"/>
        <item x="33"/>
        <item x="46"/>
        <item t="default"/>
      </items>
    </pivotField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Average of Exp" fld="0" subtotal="average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N1:R1336" totalsRowShown="0" dataDxfId="0">
  <tableColumns count="5">
    <tableColumn id="1" name="job type" dataDxfId="5"/>
    <tableColumn id="2" name="Country" dataDxfId="4"/>
    <tableColumn id="3" name="Hrs" dataDxfId="3"/>
    <tableColumn id="4" name="Exp" dataDxfId="2"/>
    <tableColumn id="5" name="Sa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2"/>
  <sheetViews>
    <sheetView showGridLines="0" tabSelected="1" zoomScale="83" zoomScaleNormal="83" workbookViewId="0">
      <selection activeCell="T30" sqref="T30"/>
    </sheetView>
  </sheetViews>
  <sheetFormatPr defaultRowHeight="15"/>
  <cols>
    <col min="2" max="2" width="12.7109375" bestFit="1" customWidth="1"/>
    <col min="3" max="4" width="19.85546875" bestFit="1" customWidth="1"/>
    <col min="14" max="14" width="10.140625" customWidth="1"/>
    <col min="18" max="18" width="14" customWidth="1"/>
  </cols>
  <sheetData>
    <row r="1" spans="1:20" ht="15.75" thickBo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9"/>
    </row>
    <row r="2" spans="1:20" ht="15" customHeight="1">
      <c r="A2" s="8"/>
      <c r="B2" s="9"/>
      <c r="C2" s="9"/>
      <c r="D2" s="9"/>
      <c r="E2" s="20" t="s">
        <v>128</v>
      </c>
      <c r="F2" s="21"/>
      <c r="G2" s="21"/>
      <c r="H2" s="21"/>
      <c r="I2" s="21"/>
      <c r="J2" s="21"/>
      <c r="K2" s="21"/>
      <c r="L2" s="21"/>
      <c r="M2" s="22"/>
      <c r="N2" s="9"/>
      <c r="O2" s="9"/>
      <c r="P2" s="9"/>
      <c r="Q2" s="9"/>
      <c r="R2" s="10"/>
      <c r="S2" s="9"/>
      <c r="T2" s="9"/>
    </row>
    <row r="3" spans="1:20" ht="15.75" customHeight="1" thickBot="1">
      <c r="A3" s="8"/>
      <c r="B3" s="9"/>
      <c r="C3" s="9"/>
      <c r="D3" s="9"/>
      <c r="E3" s="23"/>
      <c r="F3" s="24"/>
      <c r="G3" s="24"/>
      <c r="H3" s="24"/>
      <c r="I3" s="24"/>
      <c r="J3" s="24"/>
      <c r="K3" s="24"/>
      <c r="L3" s="24"/>
      <c r="M3" s="25"/>
      <c r="N3" s="9"/>
      <c r="O3" s="9"/>
      <c r="P3" s="9"/>
      <c r="Q3" s="9"/>
      <c r="R3" s="10"/>
      <c r="S3" s="9"/>
      <c r="T3" s="9"/>
    </row>
    <row r="4" spans="1:20" ht="15.75" thickBot="1">
      <c r="A4" s="8"/>
      <c r="B4" s="9"/>
      <c r="C4" s="9"/>
      <c r="D4" s="9"/>
      <c r="E4" s="9"/>
      <c r="F4" s="9" t="s">
        <v>145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9"/>
    </row>
    <row r="5" spans="1:20" ht="21.75" thickBot="1">
      <c r="A5" s="8"/>
      <c r="B5" s="9"/>
      <c r="C5" s="63" t="s">
        <v>146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9"/>
      <c r="R5" s="10"/>
      <c r="S5" s="9"/>
      <c r="T5" s="9"/>
    </row>
    <row r="6" spans="1:20" ht="18.75">
      <c r="A6" s="8"/>
      <c r="B6" s="9"/>
      <c r="C6" s="62" t="s">
        <v>151</v>
      </c>
      <c r="D6" s="58"/>
      <c r="E6" s="56" t="s">
        <v>147</v>
      </c>
      <c r="F6" s="57"/>
      <c r="G6" s="57"/>
      <c r="H6" s="57"/>
      <c r="I6" s="58"/>
      <c r="J6" s="56" t="s">
        <v>152</v>
      </c>
      <c r="K6" s="57"/>
      <c r="L6" s="57"/>
      <c r="M6" s="57"/>
      <c r="N6" s="57"/>
      <c r="O6" s="57"/>
      <c r="P6" s="61"/>
      <c r="Q6" s="9"/>
      <c r="R6" s="10"/>
      <c r="S6" s="9"/>
      <c r="T6" s="9"/>
    </row>
    <row r="7" spans="1:20" ht="19.5">
      <c r="A7" s="8"/>
      <c r="B7" s="9"/>
      <c r="C7" s="40" t="s">
        <v>148</v>
      </c>
      <c r="D7" s="41">
        <v>49814</v>
      </c>
      <c r="E7" s="42" t="s">
        <v>149</v>
      </c>
      <c r="F7" s="43"/>
      <c r="G7" s="43"/>
      <c r="H7" s="44"/>
      <c r="I7" s="45"/>
      <c r="J7" s="59" t="s">
        <v>154</v>
      </c>
      <c r="K7" s="18"/>
      <c r="L7" s="18"/>
      <c r="M7" s="18"/>
      <c r="N7" s="19"/>
      <c r="O7" s="16"/>
      <c r="P7" s="46"/>
      <c r="Q7" s="9"/>
      <c r="R7" s="10"/>
      <c r="S7" s="9"/>
      <c r="T7" s="9"/>
    </row>
    <row r="8" spans="1:20" ht="18.75">
      <c r="A8" s="8"/>
      <c r="B8" s="9"/>
      <c r="C8" s="47" t="s">
        <v>121</v>
      </c>
      <c r="D8" s="41">
        <v>1229201</v>
      </c>
      <c r="E8" s="48" t="s">
        <v>153</v>
      </c>
      <c r="F8" s="18"/>
      <c r="G8" s="18"/>
      <c r="H8" s="16"/>
      <c r="I8" s="17"/>
      <c r="J8" s="59" t="s">
        <v>155</v>
      </c>
      <c r="K8" s="18"/>
      <c r="L8" s="18"/>
      <c r="M8" s="18"/>
      <c r="N8" s="18"/>
      <c r="O8" s="16"/>
      <c r="P8" s="46"/>
      <c r="Q8" s="9"/>
      <c r="R8" s="10"/>
      <c r="S8" s="9"/>
      <c r="T8" s="9"/>
    </row>
    <row r="9" spans="1:20" ht="19.5" thickBot="1">
      <c r="A9" s="8"/>
      <c r="B9" s="9"/>
      <c r="C9" s="49" t="s">
        <v>122</v>
      </c>
      <c r="D9" s="50">
        <v>1783</v>
      </c>
      <c r="E9" s="51" t="s">
        <v>150</v>
      </c>
      <c r="F9" s="52"/>
      <c r="G9" s="52"/>
      <c r="H9" s="53"/>
      <c r="I9" s="54"/>
      <c r="J9" s="60" t="s">
        <v>156</v>
      </c>
      <c r="K9" s="52"/>
      <c r="L9" s="52"/>
      <c r="M9" s="52"/>
      <c r="N9" s="52"/>
      <c r="O9" s="53"/>
      <c r="P9" s="55"/>
      <c r="Q9" s="9"/>
      <c r="R9" s="10"/>
      <c r="S9" s="9"/>
      <c r="T9" s="9"/>
    </row>
    <row r="10" spans="1:20" ht="18.75" hidden="1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  <c r="S10" s="9"/>
      <c r="T10" s="9"/>
    </row>
    <row r="11" spans="1:20" ht="19.5" hidden="1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9"/>
      <c r="T11" s="9"/>
    </row>
    <row r="12" spans="1:20" ht="18.75" hidden="1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9"/>
      <c r="T12" s="9"/>
    </row>
    <row r="13" spans="1:20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9"/>
      <c r="T13" s="9"/>
    </row>
    <row r="14" spans="1:20" ht="15.75" thickBot="1">
      <c r="A14" s="8"/>
      <c r="B14" s="9"/>
      <c r="C14" s="9"/>
      <c r="D14" s="9"/>
      <c r="E14" s="9"/>
      <c r="F14" s="9"/>
      <c r="G14" s="9"/>
      <c r="H14" s="9"/>
      <c r="I14" s="12"/>
      <c r="J14" s="12"/>
      <c r="K14" s="9"/>
      <c r="L14" s="9"/>
      <c r="M14" s="9"/>
      <c r="N14" s="9"/>
      <c r="O14" s="9"/>
      <c r="P14" s="9"/>
      <c r="Q14" s="9"/>
      <c r="R14" s="10"/>
      <c r="S14" s="9"/>
      <c r="T14" s="9"/>
    </row>
    <row r="15" spans="1:20">
      <c r="A15" s="5"/>
      <c r="B15" s="6"/>
      <c r="C15" s="6"/>
      <c r="D15" s="6"/>
      <c r="E15" s="6"/>
      <c r="F15" s="6"/>
      <c r="G15" s="6"/>
      <c r="H15" s="6"/>
      <c r="I15" s="26" t="s">
        <v>140</v>
      </c>
      <c r="J15" s="26"/>
      <c r="K15" s="7"/>
      <c r="L15" s="9"/>
      <c r="M15" s="9"/>
      <c r="N15" s="9"/>
      <c r="O15" s="9"/>
      <c r="P15" s="9"/>
      <c r="Q15" s="9"/>
      <c r="R15" s="10"/>
      <c r="S15" s="9"/>
      <c r="T15" s="9"/>
    </row>
    <row r="16" spans="1:20">
      <c r="A16" s="8"/>
      <c r="B16" s="9"/>
      <c r="C16" s="9"/>
      <c r="D16" s="9"/>
      <c r="E16" s="9"/>
      <c r="F16" s="9"/>
      <c r="G16" s="9"/>
      <c r="H16" s="9"/>
      <c r="I16" s="26"/>
      <c r="J16" s="26"/>
      <c r="K16" s="10"/>
      <c r="L16" s="9"/>
      <c r="M16" s="9"/>
      <c r="N16" s="9"/>
      <c r="O16" s="9"/>
      <c r="P16" s="9"/>
      <c r="Q16" s="9"/>
      <c r="R16" s="10"/>
      <c r="S16" s="9"/>
      <c r="T16" s="9"/>
    </row>
    <row r="17" spans="1:20" ht="15.75">
      <c r="A17" s="8"/>
      <c r="B17" s="9"/>
      <c r="C17" s="9"/>
      <c r="D17" s="9"/>
      <c r="E17" s="9"/>
      <c r="F17" s="9"/>
      <c r="G17" s="9"/>
      <c r="H17" s="14" t="s">
        <v>121</v>
      </c>
      <c r="I17" s="27">
        <f>MAX(working!M3:M979)</f>
        <v>127039.94389916077</v>
      </c>
      <c r="J17" s="28"/>
      <c r="K17" s="10"/>
      <c r="L17" s="9"/>
      <c r="M17" s="9"/>
      <c r="N17" s="9"/>
      <c r="O17" s="9"/>
      <c r="P17" s="9"/>
      <c r="Q17" s="9"/>
      <c r="R17" s="10"/>
      <c r="S17" s="9"/>
      <c r="T17" s="9"/>
    </row>
    <row r="18" spans="1:20" ht="15.75">
      <c r="A18" s="8"/>
      <c r="B18" s="9"/>
      <c r="C18" s="9"/>
      <c r="D18" s="9"/>
      <c r="E18" s="9"/>
      <c r="F18" s="9"/>
      <c r="G18" s="9"/>
      <c r="H18" s="14" t="s">
        <v>122</v>
      </c>
      <c r="I18" s="27">
        <f>MIN(working!M3:M479)</f>
        <v>12000</v>
      </c>
      <c r="J18" s="28"/>
      <c r="K18" s="10"/>
      <c r="L18" s="9"/>
      <c r="M18" s="9"/>
      <c r="N18" s="9"/>
      <c r="O18" s="9"/>
      <c r="P18" s="9"/>
      <c r="Q18" s="9"/>
      <c r="R18" s="10"/>
      <c r="S18" s="9"/>
      <c r="T18" s="9"/>
    </row>
    <row r="19" spans="1:20" ht="15.75">
      <c r="A19" s="8"/>
      <c r="B19" s="9"/>
      <c r="C19" s="9"/>
      <c r="D19" s="9"/>
      <c r="E19" s="9"/>
      <c r="F19" s="9"/>
      <c r="G19" s="9"/>
      <c r="H19" s="14" t="s">
        <v>141</v>
      </c>
      <c r="I19" s="27">
        <f>AVERAGE(working!M3:M479)</f>
        <v>49255.623281961205</v>
      </c>
      <c r="J19" s="28"/>
      <c r="K19" s="10"/>
      <c r="L19" s="9"/>
      <c r="M19" s="9"/>
      <c r="N19" s="9"/>
      <c r="O19" s="9"/>
      <c r="P19" s="9"/>
      <c r="Q19" s="9"/>
      <c r="R19" s="10"/>
      <c r="S19" s="9"/>
      <c r="T19" s="9"/>
    </row>
    <row r="20" spans="1:20">
      <c r="A20" s="8"/>
      <c r="B20" s="9"/>
      <c r="C20" s="9"/>
      <c r="D20" s="9"/>
      <c r="E20" s="9"/>
      <c r="F20" s="9"/>
      <c r="G20" s="9"/>
      <c r="H20" s="15"/>
      <c r="I20" s="9"/>
      <c r="J20" s="9"/>
      <c r="K20" s="10"/>
      <c r="L20" s="9"/>
      <c r="M20" s="9"/>
      <c r="N20" s="9"/>
      <c r="O20" s="9"/>
      <c r="P20" s="9"/>
      <c r="Q20" s="9"/>
      <c r="R20" s="10"/>
      <c r="S20" s="9"/>
      <c r="T20" s="9"/>
    </row>
    <row r="21" spans="1:20" hidden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9"/>
      <c r="N21" s="9"/>
      <c r="O21" s="9"/>
      <c r="P21" s="9"/>
      <c r="Q21" s="9"/>
      <c r="R21" s="10"/>
      <c r="S21" s="9"/>
      <c r="T21" s="9"/>
    </row>
    <row r="22" spans="1:20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10"/>
      <c r="S22" s="9"/>
      <c r="T22" s="9"/>
    </row>
    <row r="23" spans="1:20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9"/>
      <c r="N23" s="9"/>
      <c r="O23" s="9"/>
      <c r="P23" s="9"/>
      <c r="Q23" s="9"/>
      <c r="R23" s="10"/>
      <c r="S23" s="9"/>
      <c r="T23" s="9"/>
    </row>
    <row r="24" spans="1:20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9"/>
      <c r="N24" s="9"/>
      <c r="O24" s="9"/>
      <c r="P24" s="9"/>
      <c r="Q24" s="9"/>
      <c r="R24" s="10"/>
      <c r="S24" s="9"/>
      <c r="T24" s="9"/>
    </row>
    <row r="25" spans="1:20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  <c r="N25" s="9"/>
      <c r="O25" s="9"/>
      <c r="P25" s="9"/>
      <c r="Q25" s="9"/>
      <c r="R25" s="10"/>
      <c r="S25" s="9"/>
      <c r="T25" s="9"/>
    </row>
    <row r="26" spans="1:20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9"/>
      <c r="N26" s="9"/>
      <c r="O26" s="9"/>
      <c r="P26" s="9"/>
      <c r="Q26" s="9"/>
      <c r="R26" s="10"/>
      <c r="S26" s="9"/>
      <c r="T26" s="9"/>
    </row>
    <row r="27" spans="1:20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9"/>
      <c r="N27" s="9"/>
      <c r="O27" s="9"/>
      <c r="P27" s="9"/>
      <c r="Q27" s="9"/>
      <c r="R27" s="10"/>
      <c r="S27" s="9"/>
      <c r="T27" s="9"/>
    </row>
    <row r="28" spans="1:20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9"/>
      <c r="P28" s="9"/>
      <c r="Q28" s="9"/>
      <c r="R28" s="10"/>
      <c r="S28" s="9"/>
      <c r="T28" s="9"/>
    </row>
    <row r="29" spans="1:20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  <c r="P29" s="9"/>
      <c r="Q29" s="9"/>
      <c r="R29" s="10"/>
      <c r="S29" s="9"/>
      <c r="T29" s="9"/>
    </row>
    <row r="30" spans="1:20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9"/>
      <c r="N30" s="9"/>
      <c r="O30" s="9"/>
      <c r="P30" s="9"/>
      <c r="Q30" s="9"/>
      <c r="R30" s="10"/>
      <c r="S30" s="9"/>
      <c r="T30" s="9"/>
    </row>
    <row r="31" spans="1:20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9"/>
      <c r="N31" s="9"/>
      <c r="O31" s="9"/>
      <c r="P31" s="9"/>
      <c r="Q31" s="9"/>
      <c r="R31" s="10"/>
      <c r="S31" s="9"/>
      <c r="T31" s="9"/>
    </row>
    <row r="32" spans="1:20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9"/>
      <c r="N32" s="9"/>
      <c r="O32" s="9"/>
      <c r="P32" s="9"/>
      <c r="Q32" s="9"/>
      <c r="R32" s="10"/>
      <c r="S32" s="9"/>
      <c r="T32" s="9"/>
    </row>
    <row r="33" spans="1:20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9"/>
      <c r="N33" s="9"/>
      <c r="O33" s="9"/>
      <c r="P33" s="9"/>
      <c r="Q33" s="9"/>
      <c r="R33" s="10"/>
      <c r="S33" s="9"/>
      <c r="T33" s="9"/>
    </row>
    <row r="34" spans="1:20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9"/>
      <c r="N34" s="9"/>
      <c r="O34" s="9"/>
      <c r="P34" s="9"/>
      <c r="Q34" s="9"/>
      <c r="R34" s="10"/>
      <c r="S34" s="9"/>
      <c r="T34" s="9"/>
    </row>
    <row r="35" spans="1:20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  <c r="P35" s="9"/>
      <c r="Q35" s="9"/>
      <c r="R35" s="10"/>
      <c r="S35" s="9"/>
      <c r="T35" s="9"/>
    </row>
    <row r="36" spans="1:20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  <c r="P36" s="9"/>
      <c r="Q36" s="9"/>
      <c r="R36" s="10"/>
      <c r="S36" s="9"/>
      <c r="T36" s="9"/>
    </row>
    <row r="37" spans="1:20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  <c r="O37" s="9"/>
      <c r="P37" s="9"/>
      <c r="Q37" s="9"/>
      <c r="R37" s="10"/>
      <c r="S37" s="9"/>
      <c r="T37" s="9"/>
    </row>
    <row r="38" spans="1:20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9"/>
      <c r="Q38" s="9"/>
      <c r="R38" s="10"/>
      <c r="S38" s="9"/>
      <c r="T38" s="9"/>
    </row>
    <row r="39" spans="1:20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9"/>
      <c r="Q39" s="9"/>
      <c r="R39" s="10"/>
      <c r="S39" s="9"/>
      <c r="T39" s="9"/>
    </row>
    <row r="40" spans="1:20" ht="15.75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3"/>
      <c r="L40" s="9"/>
      <c r="M40" s="9"/>
      <c r="N40" s="9"/>
      <c r="O40" s="9"/>
      <c r="P40" s="9"/>
      <c r="Q40" s="9"/>
      <c r="R40" s="10"/>
      <c r="S40" s="9"/>
      <c r="T40" s="9"/>
    </row>
    <row r="41" spans="1:20" ht="15.75" thickBo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9"/>
      <c r="T41" s="9"/>
    </row>
    <row r="42" spans="1:20">
      <c r="S42" s="9"/>
    </row>
  </sheetData>
  <mergeCells count="9">
    <mergeCell ref="E6:I6"/>
    <mergeCell ref="J6:P6"/>
    <mergeCell ref="I15:J16"/>
    <mergeCell ref="I17:J17"/>
    <mergeCell ref="I18:J18"/>
    <mergeCell ref="I19:J19"/>
    <mergeCell ref="C5:P5"/>
    <mergeCell ref="C6:D6"/>
    <mergeCell ref="E2:M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1:R1403"/>
  <sheetViews>
    <sheetView topLeftCell="L1" workbookViewId="0">
      <selection activeCell="N1" sqref="N1:R1306"/>
    </sheetView>
  </sheetViews>
  <sheetFormatPr defaultRowHeight="15"/>
  <cols>
    <col min="2" max="2" width="27.7109375" customWidth="1"/>
    <col min="4" max="4" width="20.140625" customWidth="1"/>
    <col min="8" max="8" width="20.85546875" customWidth="1"/>
    <col min="9" max="9" width="22.85546875" customWidth="1"/>
    <col min="14" max="14" width="17" bestFit="1" customWidth="1"/>
    <col min="15" max="15" width="20.85546875" bestFit="1" customWidth="1"/>
    <col min="16" max="16" width="20.140625" bestFit="1" customWidth="1"/>
    <col min="17" max="17" width="6.28515625" customWidth="1"/>
    <col min="18" max="18" width="12" bestFit="1" customWidth="1"/>
  </cols>
  <sheetData>
    <row r="1" spans="2:18">
      <c r="N1" t="s">
        <v>139</v>
      </c>
      <c r="O1" t="s">
        <v>135</v>
      </c>
      <c r="P1" t="s">
        <v>136</v>
      </c>
      <c r="Q1" t="s">
        <v>137</v>
      </c>
      <c r="R1" t="s">
        <v>138</v>
      </c>
    </row>
    <row r="2" spans="2:18">
      <c r="N2" s="1" t="s">
        <v>6</v>
      </c>
      <c r="O2" s="1" t="s">
        <v>12</v>
      </c>
      <c r="P2" s="1" t="s">
        <v>131</v>
      </c>
      <c r="Q2" s="1">
        <v>5</v>
      </c>
      <c r="R2" s="1">
        <v>54000</v>
      </c>
    </row>
    <row r="3" spans="2:18">
      <c r="B3" s="1"/>
      <c r="C3" s="1" t="s">
        <v>121</v>
      </c>
      <c r="D3" s="1" t="s">
        <v>122</v>
      </c>
      <c r="E3" s="1" t="s">
        <v>123</v>
      </c>
      <c r="F3" s="1" t="s">
        <v>124</v>
      </c>
      <c r="H3" t="s">
        <v>126</v>
      </c>
      <c r="I3" t="s">
        <v>127</v>
      </c>
      <c r="K3">
        <v>78</v>
      </c>
      <c r="L3" t="str">
        <f>INDEX(K5:K98,K3)</f>
        <v>Spain</v>
      </c>
      <c r="N3" s="1" t="s">
        <v>1</v>
      </c>
      <c r="O3" s="1" t="s">
        <v>34</v>
      </c>
      <c r="P3" s="1" t="s">
        <v>134</v>
      </c>
      <c r="Q3" s="1">
        <v>20</v>
      </c>
      <c r="R3" s="1">
        <v>15600</v>
      </c>
    </row>
    <row r="4" spans="2:18">
      <c r="B4" s="1" t="s">
        <v>119</v>
      </c>
      <c r="C4" s="1">
        <v>400000</v>
      </c>
      <c r="D4" s="4">
        <v>2136.9500024931081</v>
      </c>
      <c r="E4" s="4">
        <v>49726.375588481365</v>
      </c>
      <c r="F4" s="1">
        <v>174</v>
      </c>
      <c r="H4" t="s">
        <v>82</v>
      </c>
      <c r="I4">
        <v>20571</v>
      </c>
      <c r="K4" s="1"/>
      <c r="N4" s="1" t="s">
        <v>0</v>
      </c>
      <c r="O4" s="1" t="s">
        <v>12</v>
      </c>
      <c r="P4" s="1" t="s">
        <v>132</v>
      </c>
      <c r="Q4" s="1">
        <v>7</v>
      </c>
      <c r="R4" s="1">
        <v>35000</v>
      </c>
    </row>
    <row r="5" spans="2:18">
      <c r="B5" s="1" t="s">
        <v>118</v>
      </c>
      <c r="C5" s="1">
        <v>300000</v>
      </c>
      <c r="D5" s="4">
        <v>2122.8177433598262</v>
      </c>
      <c r="E5" s="4">
        <v>53554.662152255129</v>
      </c>
      <c r="F5" s="1">
        <v>451</v>
      </c>
      <c r="H5" t="s">
        <v>35</v>
      </c>
      <c r="I5">
        <v>21000</v>
      </c>
      <c r="K5" s="1" t="s">
        <v>82</v>
      </c>
      <c r="L5" s="1"/>
      <c r="N5" s="1" t="s">
        <v>4</v>
      </c>
      <c r="O5" s="1" t="s">
        <v>12</v>
      </c>
      <c r="P5" s="1" t="s">
        <v>132</v>
      </c>
      <c r="Q5" s="1">
        <v>20</v>
      </c>
      <c r="R5" s="1">
        <v>188000</v>
      </c>
    </row>
    <row r="6" spans="2:18">
      <c r="B6" s="1" t="s">
        <v>117</v>
      </c>
      <c r="C6" s="1">
        <v>1229201.9037879086</v>
      </c>
      <c r="D6" s="4">
        <v>1783.166904422254</v>
      </c>
      <c r="E6" s="4">
        <v>51423.250796790198</v>
      </c>
      <c r="F6" s="1">
        <v>775</v>
      </c>
      <c r="H6" t="s">
        <v>91</v>
      </c>
      <c r="I6">
        <v>24000</v>
      </c>
      <c r="K6" s="1" t="s">
        <v>91</v>
      </c>
      <c r="L6" s="1"/>
      <c r="N6" s="1" t="s">
        <v>0</v>
      </c>
      <c r="O6" s="1" t="s">
        <v>12</v>
      </c>
      <c r="P6" s="1" t="s">
        <v>131</v>
      </c>
      <c r="Q6" s="1">
        <v>1</v>
      </c>
      <c r="R6" s="1">
        <v>27500</v>
      </c>
    </row>
    <row r="7" spans="2:18">
      <c r="B7" s="1" t="s">
        <v>142</v>
      </c>
      <c r="C7" s="1">
        <v>400000</v>
      </c>
      <c r="D7" s="4">
        <v>1910.5359690238436</v>
      </c>
      <c r="E7" s="4">
        <v>43571.162802818289</v>
      </c>
      <c r="F7" s="1">
        <v>476</v>
      </c>
      <c r="H7" t="s">
        <v>112</v>
      </c>
      <c r="I7">
        <v>6000</v>
      </c>
      <c r="K7" s="1" t="s">
        <v>112</v>
      </c>
      <c r="L7" s="1"/>
      <c r="N7" s="1" t="s">
        <v>1</v>
      </c>
      <c r="O7" s="1" t="s">
        <v>12</v>
      </c>
      <c r="P7" s="1" t="s">
        <v>133</v>
      </c>
      <c r="Q7" s="1">
        <v>10</v>
      </c>
      <c r="R7" s="1">
        <v>140000</v>
      </c>
    </row>
    <row r="8" spans="2:18">
      <c r="B8" s="1" t="s">
        <v>143</v>
      </c>
      <c r="C8" s="1">
        <v>170000</v>
      </c>
      <c r="D8" s="4">
        <v>4451.9791718606421</v>
      </c>
      <c r="E8" s="4">
        <v>57493.381507668601</v>
      </c>
      <c r="F8" s="1">
        <v>7</v>
      </c>
      <c r="H8" t="s">
        <v>75</v>
      </c>
      <c r="I8">
        <v>5000</v>
      </c>
      <c r="K8" s="1" t="s">
        <v>75</v>
      </c>
      <c r="L8" s="1"/>
      <c r="N8" s="1" t="s">
        <v>0</v>
      </c>
      <c r="O8" s="1" t="s">
        <v>28</v>
      </c>
      <c r="P8" s="1" t="s">
        <v>131</v>
      </c>
      <c r="Q8" s="1">
        <v>6</v>
      </c>
      <c r="R8" s="1">
        <v>69871.969144538423</v>
      </c>
    </row>
    <row r="9" spans="2:18">
      <c r="H9" t="s">
        <v>85</v>
      </c>
      <c r="I9">
        <v>12000</v>
      </c>
      <c r="K9" s="1" t="s">
        <v>85</v>
      </c>
      <c r="L9" s="1"/>
      <c r="N9" s="1" t="s">
        <v>0</v>
      </c>
      <c r="O9" s="1" t="s">
        <v>12</v>
      </c>
      <c r="P9" s="1" t="s">
        <v>134</v>
      </c>
      <c r="Q9" s="1">
        <v>2</v>
      </c>
      <c r="R9" s="1">
        <v>45000</v>
      </c>
    </row>
    <row r="10" spans="2:18">
      <c r="C10" s="1" t="s">
        <v>130</v>
      </c>
      <c r="D10" s="1" t="s">
        <v>129</v>
      </c>
      <c r="H10" t="s">
        <v>26</v>
      </c>
      <c r="I10">
        <v>92857.629854916348</v>
      </c>
      <c r="K10" s="1" t="s">
        <v>26</v>
      </c>
      <c r="L10" s="1"/>
      <c r="N10" s="1" t="s">
        <v>0</v>
      </c>
      <c r="O10" s="1" t="s">
        <v>26</v>
      </c>
      <c r="P10" s="1" t="s">
        <v>133</v>
      </c>
      <c r="Q10" s="1">
        <v>11</v>
      </c>
      <c r="R10" s="1">
        <v>95000</v>
      </c>
    </row>
    <row r="11" spans="2:18">
      <c r="C11" s="1">
        <v>0</v>
      </c>
      <c r="D11" s="1">
        <v>15205.898427002425</v>
      </c>
      <c r="H11" t="s">
        <v>98</v>
      </c>
      <c r="I11">
        <v>50815.977559664309</v>
      </c>
      <c r="K11" s="1" t="s">
        <v>98</v>
      </c>
      <c r="L11" s="1"/>
      <c r="N11" s="1" t="s">
        <v>3</v>
      </c>
      <c r="O11" s="1" t="s">
        <v>26</v>
      </c>
      <c r="P11" s="1" t="s">
        <v>134</v>
      </c>
      <c r="Q11" s="1">
        <v>20</v>
      </c>
      <c r="R11" s="1">
        <v>158085.99674240855</v>
      </c>
    </row>
    <row r="12" spans="2:18">
      <c r="C12" s="1">
        <v>0.1</v>
      </c>
      <c r="D12" s="1">
        <v>5591.6858398569666</v>
      </c>
      <c r="H12" t="s">
        <v>109</v>
      </c>
      <c r="I12">
        <v>36000</v>
      </c>
      <c r="K12" s="1" t="s">
        <v>109</v>
      </c>
      <c r="L12" s="1"/>
      <c r="N12" s="1" t="s">
        <v>0</v>
      </c>
      <c r="O12" s="1" t="s">
        <v>59</v>
      </c>
      <c r="P12" s="1" t="s">
        <v>134</v>
      </c>
      <c r="Q12" s="1">
        <v>23</v>
      </c>
      <c r="R12" s="1">
        <v>63807.047488395103</v>
      </c>
    </row>
    <row r="13" spans="2:18">
      <c r="C13" s="1">
        <v>0.3</v>
      </c>
      <c r="D13" s="1">
        <v>11700</v>
      </c>
      <c r="H13" t="s">
        <v>114</v>
      </c>
      <c r="I13">
        <v>8400</v>
      </c>
      <c r="K13" s="1" t="s">
        <v>114</v>
      </c>
      <c r="L13" s="1"/>
      <c r="N13" s="1" t="s">
        <v>0</v>
      </c>
      <c r="O13" s="1" t="s">
        <v>12</v>
      </c>
      <c r="P13" s="1" t="s">
        <v>131</v>
      </c>
      <c r="Q13" s="1">
        <v>11</v>
      </c>
      <c r="R13" s="1">
        <v>38000</v>
      </c>
    </row>
    <row r="14" spans="2:18">
      <c r="C14" s="1">
        <v>0.5</v>
      </c>
      <c r="D14" s="1">
        <v>21780.791668744259</v>
      </c>
      <c r="H14" t="s">
        <v>47</v>
      </c>
      <c r="I14">
        <v>10299.008645025993</v>
      </c>
      <c r="K14" s="1" t="s">
        <v>47</v>
      </c>
      <c r="L14" s="1"/>
      <c r="N14" s="1" t="s">
        <v>3</v>
      </c>
      <c r="O14" s="1" t="s">
        <v>12</v>
      </c>
      <c r="P14" s="1" t="s">
        <v>134</v>
      </c>
      <c r="Q14" s="1">
        <v>6</v>
      </c>
      <c r="R14" s="1">
        <v>90000</v>
      </c>
    </row>
    <row r="15" spans="2:18">
      <c r="C15" s="1">
        <v>0.6</v>
      </c>
      <c r="D15" s="1">
        <v>9000</v>
      </c>
      <c r="H15" t="s">
        <v>22</v>
      </c>
      <c r="I15">
        <v>41707.21358209449</v>
      </c>
      <c r="K15" s="1" t="s">
        <v>22</v>
      </c>
      <c r="N15" s="1" t="s">
        <v>3</v>
      </c>
      <c r="O15" s="1" t="s">
        <v>24</v>
      </c>
      <c r="P15" s="1" t="s">
        <v>134</v>
      </c>
      <c r="Q15" s="1">
        <v>27</v>
      </c>
      <c r="R15" s="1">
        <v>45393.934235537781</v>
      </c>
    </row>
    <row r="16" spans="2:18">
      <c r="C16" s="1">
        <v>0.8</v>
      </c>
      <c r="D16" s="1">
        <v>8903.9583437212841</v>
      </c>
      <c r="H16" t="s">
        <v>41</v>
      </c>
      <c r="I16">
        <v>78000</v>
      </c>
      <c r="K16" s="1" t="s">
        <v>70</v>
      </c>
      <c r="N16" s="1" t="s">
        <v>0</v>
      </c>
      <c r="O16" s="1" t="s">
        <v>24</v>
      </c>
      <c r="P16" s="1" t="s">
        <v>131</v>
      </c>
      <c r="Q16" s="1">
        <v>10</v>
      </c>
      <c r="R16" s="1">
        <v>33099.743713412965</v>
      </c>
    </row>
    <row r="17" spans="3:18">
      <c r="C17" s="1">
        <v>1</v>
      </c>
      <c r="D17" s="1">
        <v>30813.442449504808</v>
      </c>
      <c r="H17" t="s">
        <v>70</v>
      </c>
      <c r="I17">
        <v>4800</v>
      </c>
      <c r="K17" s="1" t="s">
        <v>100</v>
      </c>
      <c r="N17" s="1" t="s">
        <v>0</v>
      </c>
      <c r="O17" s="1" t="s">
        <v>10</v>
      </c>
      <c r="P17" s="1" t="s">
        <v>131</v>
      </c>
      <c r="Q17" s="1">
        <v>6</v>
      </c>
      <c r="R17" s="1">
        <v>4285</v>
      </c>
    </row>
    <row r="18" spans="3:18">
      <c r="C18" s="1">
        <v>1.1000000000000001</v>
      </c>
      <c r="D18" s="1">
        <v>30273.458368652366</v>
      </c>
      <c r="H18" t="s">
        <v>100</v>
      </c>
      <c r="I18">
        <v>9600</v>
      </c>
      <c r="K18" s="1" t="s">
        <v>34</v>
      </c>
      <c r="N18" s="1" t="s">
        <v>3</v>
      </c>
      <c r="O18" s="1" t="s">
        <v>63</v>
      </c>
      <c r="P18" s="1" t="s">
        <v>132</v>
      </c>
      <c r="Q18" s="1">
        <v>20</v>
      </c>
      <c r="R18" s="1">
        <v>6000</v>
      </c>
    </row>
    <row r="19" spans="3:18">
      <c r="C19" s="1">
        <v>1.5</v>
      </c>
      <c r="D19" s="1">
        <v>41557.113734582294</v>
      </c>
      <c r="H19" t="s">
        <v>30</v>
      </c>
      <c r="I19">
        <v>33515</v>
      </c>
      <c r="K19" s="1" t="s">
        <v>104</v>
      </c>
      <c r="N19" s="1" t="s">
        <v>0</v>
      </c>
      <c r="O19" s="1" t="s">
        <v>26</v>
      </c>
      <c r="P19" s="1" t="s">
        <v>134</v>
      </c>
      <c r="Q19" s="1">
        <v>8</v>
      </c>
      <c r="R19" s="1">
        <v>22438.012440857987</v>
      </c>
    </row>
    <row r="20" spans="3:18">
      <c r="C20" s="1">
        <v>1.6</v>
      </c>
      <c r="D20" s="1">
        <v>4273.9000049862161</v>
      </c>
      <c r="H20" t="s">
        <v>34</v>
      </c>
      <c r="I20">
        <v>44287.984205099929</v>
      </c>
      <c r="K20" s="1" t="s">
        <v>67</v>
      </c>
      <c r="N20" s="1" t="s">
        <v>3</v>
      </c>
      <c r="O20" s="1" t="s">
        <v>12</v>
      </c>
      <c r="P20" s="1" t="s">
        <v>133</v>
      </c>
      <c r="Q20" s="1">
        <v>15</v>
      </c>
      <c r="R20" s="1">
        <v>90000</v>
      </c>
    </row>
    <row r="21" spans="3:18">
      <c r="C21" s="1">
        <v>2</v>
      </c>
      <c r="D21" s="1">
        <v>26651.441518756663</v>
      </c>
      <c r="H21" t="s">
        <v>104</v>
      </c>
      <c r="I21">
        <v>14400</v>
      </c>
      <c r="K21" s="1" t="s">
        <v>27</v>
      </c>
      <c r="N21" s="1" t="s">
        <v>4</v>
      </c>
      <c r="O21" s="1" t="s">
        <v>12</v>
      </c>
      <c r="P21" s="1" t="s">
        <v>134</v>
      </c>
      <c r="Q21" s="1">
        <v>22</v>
      </c>
      <c r="R21" s="1">
        <v>150000</v>
      </c>
    </row>
    <row r="22" spans="3:18">
      <c r="C22" s="1">
        <v>2.4</v>
      </c>
      <c r="D22" s="1">
        <v>10150.512511842264</v>
      </c>
      <c r="H22" t="s">
        <v>67</v>
      </c>
      <c r="I22">
        <v>3000</v>
      </c>
      <c r="K22" s="1" t="s">
        <v>88</v>
      </c>
      <c r="N22" s="1" t="s">
        <v>5</v>
      </c>
      <c r="O22" s="1" t="s">
        <v>26</v>
      </c>
      <c r="P22" s="1" t="s">
        <v>133</v>
      </c>
      <c r="Q22" s="1">
        <v>27</v>
      </c>
      <c r="R22" s="1">
        <v>132588.25533234264</v>
      </c>
    </row>
    <row r="23" spans="3:18">
      <c r="C23" s="1">
        <v>2.5</v>
      </c>
      <c r="D23" s="1">
        <v>28696.851104181707</v>
      </c>
      <c r="H23" t="s">
        <v>27</v>
      </c>
      <c r="I23">
        <v>89799.526836779929</v>
      </c>
      <c r="K23" s="1" t="s">
        <v>64</v>
      </c>
      <c r="N23" s="1" t="s">
        <v>0</v>
      </c>
      <c r="O23" s="1" t="s">
        <v>12</v>
      </c>
      <c r="P23" s="1" t="s">
        <v>134</v>
      </c>
      <c r="Q23" s="1">
        <v>3</v>
      </c>
      <c r="R23" s="1">
        <v>45000</v>
      </c>
    </row>
    <row r="24" spans="3:18">
      <c r="C24" s="1">
        <v>3</v>
      </c>
      <c r="D24" s="1">
        <v>30806.981394142807</v>
      </c>
      <c r="H24" t="s">
        <v>88</v>
      </c>
      <c r="I24">
        <v>87167.974754622352</v>
      </c>
      <c r="K24" s="1" t="s">
        <v>38</v>
      </c>
      <c r="N24" s="1" t="s">
        <v>6</v>
      </c>
      <c r="O24" s="1" t="s">
        <v>12</v>
      </c>
      <c r="P24" s="1" t="s">
        <v>133</v>
      </c>
      <c r="Q24" s="1">
        <v>10</v>
      </c>
      <c r="R24" s="1">
        <v>50000</v>
      </c>
    </row>
    <row r="25" spans="3:18">
      <c r="C25" s="1">
        <v>3.5</v>
      </c>
      <c r="D25" s="1">
        <v>15957.120317408306</v>
      </c>
      <c r="H25" t="s">
        <v>60</v>
      </c>
      <c r="I25">
        <v>95000</v>
      </c>
      <c r="K25" s="1" t="s">
        <v>11</v>
      </c>
      <c r="N25" s="1" t="s">
        <v>4</v>
      </c>
      <c r="O25" s="1" t="s">
        <v>12</v>
      </c>
      <c r="P25" s="1" t="s">
        <v>133</v>
      </c>
      <c r="Q25" s="1">
        <v>30</v>
      </c>
      <c r="R25" s="1">
        <v>300000</v>
      </c>
    </row>
    <row r="26" spans="3:18">
      <c r="C26" s="1">
        <v>4</v>
      </c>
      <c r="D26" s="1">
        <v>30723.669528656388</v>
      </c>
      <c r="H26" t="s">
        <v>64</v>
      </c>
      <c r="I26">
        <v>17046.090103460039</v>
      </c>
      <c r="K26" s="1" t="s">
        <v>79</v>
      </c>
      <c r="N26" s="1" t="s">
        <v>3</v>
      </c>
      <c r="O26" s="1" t="s">
        <v>26</v>
      </c>
      <c r="P26" s="1" t="s">
        <v>132</v>
      </c>
      <c r="Q26" s="1">
        <v>10</v>
      </c>
      <c r="R26" s="1">
        <v>104030.78495306884</v>
      </c>
    </row>
    <row r="27" spans="3:18">
      <c r="C27" s="1">
        <v>4.5</v>
      </c>
      <c r="D27" s="1">
        <v>15530.099742141367</v>
      </c>
      <c r="H27" t="s">
        <v>38</v>
      </c>
      <c r="I27">
        <v>12362</v>
      </c>
      <c r="K27" s="1" t="s">
        <v>72</v>
      </c>
      <c r="N27" s="1" t="s">
        <v>3</v>
      </c>
      <c r="O27" s="1" t="s">
        <v>12</v>
      </c>
      <c r="P27" s="1" t="s">
        <v>134</v>
      </c>
      <c r="Q27" s="1">
        <v>15</v>
      </c>
      <c r="R27" s="1">
        <v>115000</v>
      </c>
    </row>
    <row r="28" spans="3:18">
      <c r="C28" s="1">
        <v>4.5999999999999996</v>
      </c>
      <c r="D28" s="1">
        <v>18000</v>
      </c>
      <c r="H28" t="s">
        <v>49</v>
      </c>
      <c r="I28">
        <v>28109.627547434993</v>
      </c>
      <c r="K28" s="1" t="s">
        <v>44</v>
      </c>
      <c r="N28" s="1" t="s">
        <v>0</v>
      </c>
      <c r="O28" s="1" t="s">
        <v>12</v>
      </c>
      <c r="P28" s="1" t="s">
        <v>134</v>
      </c>
      <c r="Q28" s="1">
        <v>3</v>
      </c>
      <c r="R28" s="1">
        <v>70000</v>
      </c>
    </row>
    <row r="29" spans="3:18">
      <c r="C29" s="1">
        <v>5</v>
      </c>
      <c r="D29" s="1">
        <v>36726.42940221788</v>
      </c>
      <c r="H29" t="s">
        <v>11</v>
      </c>
      <c r="I29">
        <v>43489.586535798582</v>
      </c>
      <c r="K29" s="1" t="s">
        <v>69</v>
      </c>
      <c r="N29" s="1" t="s">
        <v>6</v>
      </c>
      <c r="O29" s="1" t="s">
        <v>26</v>
      </c>
      <c r="P29" s="1" t="s">
        <v>134</v>
      </c>
      <c r="Q29" s="1">
        <v>16</v>
      </c>
      <c r="R29" s="1">
        <v>108110.42357867939</v>
      </c>
    </row>
    <row r="30" spans="3:18">
      <c r="C30" s="1">
        <v>5.5</v>
      </c>
      <c r="D30" s="1">
        <v>71622.986316419425</v>
      </c>
      <c r="H30" t="s">
        <v>79</v>
      </c>
      <c r="I30">
        <v>36000</v>
      </c>
      <c r="K30" s="1" t="s">
        <v>115</v>
      </c>
      <c r="N30" s="1" t="s">
        <v>0</v>
      </c>
      <c r="O30" s="1" t="s">
        <v>12</v>
      </c>
      <c r="P30" s="1" t="s">
        <v>133</v>
      </c>
      <c r="Q30" s="1">
        <v>25</v>
      </c>
      <c r="R30" s="1">
        <v>75000</v>
      </c>
    </row>
    <row r="31" spans="3:18">
      <c r="C31" s="1">
        <v>5.6</v>
      </c>
      <c r="D31" s="1">
        <v>39355.495879248076</v>
      </c>
      <c r="H31" t="s">
        <v>72</v>
      </c>
      <c r="I31">
        <v>82525.525402351297</v>
      </c>
      <c r="K31" s="1" t="s">
        <v>99</v>
      </c>
      <c r="N31" s="1" t="s">
        <v>0</v>
      </c>
      <c r="O31" s="1" t="s">
        <v>12</v>
      </c>
      <c r="P31" s="1" t="s">
        <v>134</v>
      </c>
      <c r="Q31" s="1">
        <v>8</v>
      </c>
      <c r="R31" s="1">
        <v>40414</v>
      </c>
    </row>
    <row r="32" spans="3:18">
      <c r="C32" s="1">
        <v>6</v>
      </c>
      <c r="D32" s="1">
        <v>40675.937011282716</v>
      </c>
      <c r="H32" t="s">
        <v>52</v>
      </c>
      <c r="I32">
        <v>6629</v>
      </c>
      <c r="K32" s="1" t="s">
        <v>51</v>
      </c>
      <c r="N32" s="1" t="s">
        <v>0</v>
      </c>
      <c r="O32" s="1" t="s">
        <v>12</v>
      </c>
      <c r="P32" s="1" t="s">
        <v>134</v>
      </c>
      <c r="Q32" s="1">
        <v>3</v>
      </c>
      <c r="R32" s="1">
        <v>65000</v>
      </c>
    </row>
    <row r="33" spans="3:18">
      <c r="C33" s="1">
        <v>6.4</v>
      </c>
      <c r="D33" s="1">
        <v>6600</v>
      </c>
      <c r="H33" t="s">
        <v>44</v>
      </c>
      <c r="I33">
        <v>32166.959188895635</v>
      </c>
      <c r="K33" s="1" t="s">
        <v>29</v>
      </c>
      <c r="N33" s="1" t="s">
        <v>0</v>
      </c>
      <c r="O33" s="1" t="s">
        <v>12</v>
      </c>
      <c r="P33" s="1" t="s">
        <v>131</v>
      </c>
      <c r="Q33" s="1">
        <v>7</v>
      </c>
      <c r="R33" s="1">
        <v>120000</v>
      </c>
    </row>
    <row r="34" spans="3:18">
      <c r="C34" s="1">
        <v>6.5</v>
      </c>
      <c r="D34" s="1">
        <v>17807.916687442568</v>
      </c>
      <c r="H34" t="s">
        <v>69</v>
      </c>
      <c r="I34">
        <v>19831.432821021317</v>
      </c>
      <c r="K34" s="1" t="s">
        <v>15</v>
      </c>
      <c r="N34" s="1" t="s">
        <v>5</v>
      </c>
      <c r="O34" s="1" t="s">
        <v>64</v>
      </c>
      <c r="P34" s="1" t="s">
        <v>134</v>
      </c>
      <c r="Q34" s="1">
        <v>10</v>
      </c>
      <c r="R34" s="1">
        <v>15092.18020692008</v>
      </c>
    </row>
    <row r="35" spans="3:18">
      <c r="C35" s="1">
        <v>7</v>
      </c>
      <c r="D35" s="1">
        <v>41261.047710161867</v>
      </c>
      <c r="H35" t="s">
        <v>55</v>
      </c>
      <c r="I35">
        <v>12000</v>
      </c>
      <c r="K35" s="1" t="s">
        <v>97</v>
      </c>
      <c r="N35" s="1" t="s">
        <v>8</v>
      </c>
      <c r="O35" s="1" t="s">
        <v>23</v>
      </c>
      <c r="P35" s="1" t="s">
        <v>131</v>
      </c>
      <c r="Q35" s="1">
        <v>10</v>
      </c>
      <c r="R35" s="1">
        <v>36000</v>
      </c>
    </row>
    <row r="36" spans="3:18">
      <c r="C36" s="1">
        <v>7.3</v>
      </c>
      <c r="D36" s="1">
        <v>8738</v>
      </c>
      <c r="H36" t="s">
        <v>115</v>
      </c>
      <c r="I36">
        <v>2953.8461538461538</v>
      </c>
      <c r="K36" s="1" t="s">
        <v>37</v>
      </c>
      <c r="N36" s="1" t="s">
        <v>0</v>
      </c>
      <c r="O36" s="1" t="s">
        <v>15</v>
      </c>
      <c r="P36" s="1" t="s">
        <v>133</v>
      </c>
      <c r="Q36" s="1">
        <v>4</v>
      </c>
      <c r="R36" s="1">
        <v>63519.971949580387</v>
      </c>
    </row>
    <row r="37" spans="3:18">
      <c r="C37" s="1">
        <v>7.9</v>
      </c>
      <c r="D37" s="1">
        <v>9616.275011218986</v>
      </c>
      <c r="H37" t="s">
        <v>99</v>
      </c>
      <c r="I37">
        <v>123889.35329046159</v>
      </c>
      <c r="K37" s="1" t="s">
        <v>63</v>
      </c>
      <c r="N37" s="1" t="s">
        <v>8</v>
      </c>
      <c r="O37" s="1" t="s">
        <v>12</v>
      </c>
      <c r="P37" s="1" t="s">
        <v>133</v>
      </c>
      <c r="Q37" s="1">
        <v>7</v>
      </c>
      <c r="R37" s="1">
        <v>108000</v>
      </c>
    </row>
    <row r="38" spans="3:18">
      <c r="C38" s="1">
        <v>8</v>
      </c>
      <c r="D38" s="1">
        <v>38276.912999815198</v>
      </c>
      <c r="H38" t="s">
        <v>51</v>
      </c>
      <c r="I38">
        <v>75389.415540034111</v>
      </c>
      <c r="K38" s="1" t="s">
        <v>113</v>
      </c>
      <c r="N38" s="1" t="s">
        <v>0</v>
      </c>
      <c r="O38" s="1" t="s">
        <v>12</v>
      </c>
      <c r="P38" s="1" t="s">
        <v>134</v>
      </c>
      <c r="Q38" s="1">
        <v>5</v>
      </c>
      <c r="R38" s="1">
        <v>75000</v>
      </c>
    </row>
    <row r="39" spans="3:18">
      <c r="C39" s="1">
        <v>8.5</v>
      </c>
      <c r="D39" s="1">
        <v>17807.916687442568</v>
      </c>
      <c r="H39" t="s">
        <v>29</v>
      </c>
      <c r="I39">
        <v>56952.725049143286</v>
      </c>
      <c r="K39" s="1" t="s">
        <v>19</v>
      </c>
      <c r="N39" s="1" t="s">
        <v>3</v>
      </c>
      <c r="O39" s="1" t="s">
        <v>10</v>
      </c>
      <c r="P39" s="1" t="s">
        <v>132</v>
      </c>
      <c r="Q39" s="1">
        <v>3</v>
      </c>
      <c r="R39" s="1">
        <v>7123.1666749770275</v>
      </c>
    </row>
    <row r="40" spans="3:18">
      <c r="C40" s="1">
        <v>9</v>
      </c>
      <c r="D40" s="1">
        <v>45588.616325269177</v>
      </c>
      <c r="H40" t="s">
        <v>15</v>
      </c>
      <c r="I40">
        <v>79637.147017647629</v>
      </c>
      <c r="K40" s="1" t="s">
        <v>10</v>
      </c>
      <c r="N40" s="1" t="s">
        <v>3</v>
      </c>
      <c r="O40" s="1" t="s">
        <v>10</v>
      </c>
      <c r="P40" s="1" t="s">
        <v>132</v>
      </c>
      <c r="Q40" s="1">
        <v>25</v>
      </c>
      <c r="R40" s="1">
        <v>50000</v>
      </c>
    </row>
    <row r="41" spans="3:18">
      <c r="C41" s="1">
        <v>10</v>
      </c>
      <c r="D41" s="1">
        <v>59785.568617200843</v>
      </c>
      <c r="H41" t="s">
        <v>97</v>
      </c>
      <c r="I41">
        <v>18000</v>
      </c>
      <c r="K41" s="1" t="s">
        <v>66</v>
      </c>
      <c r="N41" s="1" t="s">
        <v>0</v>
      </c>
      <c r="O41" s="1" t="s">
        <v>12</v>
      </c>
      <c r="P41" s="1" t="s">
        <v>134</v>
      </c>
      <c r="Q41" s="1">
        <v>15</v>
      </c>
      <c r="R41" s="1">
        <v>45000</v>
      </c>
    </row>
    <row r="42" spans="3:18">
      <c r="C42" s="1">
        <v>11</v>
      </c>
      <c r="D42" s="1">
        <v>41789.365614612623</v>
      </c>
      <c r="H42" t="s">
        <v>37</v>
      </c>
      <c r="I42">
        <v>30066.120056134718</v>
      </c>
      <c r="K42" s="1" t="s">
        <v>50</v>
      </c>
      <c r="N42" s="1" t="s">
        <v>5</v>
      </c>
      <c r="O42" s="1" t="s">
        <v>12</v>
      </c>
      <c r="P42" s="1" t="s">
        <v>134</v>
      </c>
      <c r="Q42" s="1">
        <v>7</v>
      </c>
      <c r="R42" s="1">
        <v>45000</v>
      </c>
    </row>
    <row r="43" spans="3:18">
      <c r="C43" s="1">
        <v>12</v>
      </c>
      <c r="D43" s="1">
        <v>53915.881341739696</v>
      </c>
      <c r="H43" t="s">
        <v>63</v>
      </c>
      <c r="I43">
        <v>6000</v>
      </c>
      <c r="K43" s="1" t="s">
        <v>18</v>
      </c>
      <c r="N43" s="1" t="s">
        <v>3</v>
      </c>
      <c r="O43" s="1" t="s">
        <v>12</v>
      </c>
      <c r="P43" s="1" t="s">
        <v>133</v>
      </c>
      <c r="Q43" s="1">
        <v>20</v>
      </c>
      <c r="R43" s="1">
        <v>90000</v>
      </c>
    </row>
    <row r="44" spans="3:18">
      <c r="C44" s="1">
        <v>13</v>
      </c>
      <c r="D44" s="1">
        <v>43153.573628195722</v>
      </c>
      <c r="H44" t="s">
        <v>113</v>
      </c>
      <c r="I44">
        <v>20000</v>
      </c>
      <c r="K44" s="1" t="s">
        <v>45</v>
      </c>
      <c r="N44" s="1" t="s">
        <v>0</v>
      </c>
      <c r="O44" s="1" t="s">
        <v>10</v>
      </c>
      <c r="P44" s="1" t="s">
        <v>133</v>
      </c>
      <c r="Q44" s="1">
        <v>5</v>
      </c>
      <c r="R44" s="1">
        <v>4273.9000049862161</v>
      </c>
    </row>
    <row r="45" spans="3:18">
      <c r="C45" s="1">
        <v>14</v>
      </c>
      <c r="D45" s="1">
        <v>66229.681640507406</v>
      </c>
      <c r="H45" t="s">
        <v>19</v>
      </c>
      <c r="I45">
        <v>24716.347245901055</v>
      </c>
      <c r="K45" s="1" t="s">
        <v>73</v>
      </c>
      <c r="N45" s="1" t="s">
        <v>3</v>
      </c>
      <c r="O45" s="1" t="s">
        <v>10</v>
      </c>
      <c r="P45" s="1" t="s">
        <v>132</v>
      </c>
      <c r="Q45" s="1">
        <v>10</v>
      </c>
      <c r="R45" s="1">
        <v>50000</v>
      </c>
    </row>
    <row r="46" spans="3:18">
      <c r="C46" s="1">
        <v>15</v>
      </c>
      <c r="D46" s="1">
        <v>66591.158436899233</v>
      </c>
      <c r="H46" t="s">
        <v>14</v>
      </c>
      <c r="I46">
        <v>41731</v>
      </c>
      <c r="K46" s="1" t="s">
        <v>62</v>
      </c>
      <c r="N46" s="1" t="s">
        <v>0</v>
      </c>
      <c r="O46" s="1" t="s">
        <v>12</v>
      </c>
      <c r="P46" s="1" t="s">
        <v>133</v>
      </c>
      <c r="Q46" s="1">
        <v>17</v>
      </c>
      <c r="R46" s="1">
        <v>65000</v>
      </c>
    </row>
    <row r="47" spans="3:18">
      <c r="C47" s="1">
        <v>16</v>
      </c>
      <c r="D47" s="1">
        <v>56716.621042057457</v>
      </c>
      <c r="H47" t="s">
        <v>10</v>
      </c>
      <c r="I47">
        <v>13529.430894182482</v>
      </c>
      <c r="K47" s="1" t="s">
        <v>92</v>
      </c>
      <c r="N47" s="1" t="s">
        <v>0</v>
      </c>
      <c r="O47" s="1" t="s">
        <v>12</v>
      </c>
      <c r="P47" s="1" t="s">
        <v>133</v>
      </c>
      <c r="Q47" s="1">
        <v>18</v>
      </c>
      <c r="R47" s="1">
        <v>70000</v>
      </c>
    </row>
    <row r="48" spans="3:18">
      <c r="C48" s="1">
        <v>17</v>
      </c>
      <c r="D48" s="1">
        <v>72467.491341087254</v>
      </c>
      <c r="H48" t="s">
        <v>66</v>
      </c>
      <c r="I48">
        <v>28872.83679733074</v>
      </c>
      <c r="K48" s="1" t="s">
        <v>87</v>
      </c>
      <c r="N48" s="1" t="s">
        <v>0</v>
      </c>
      <c r="O48" s="1" t="s">
        <v>12</v>
      </c>
      <c r="P48" s="1" t="s">
        <v>134</v>
      </c>
      <c r="Q48" s="1">
        <v>5</v>
      </c>
      <c r="R48" s="1">
        <v>160000</v>
      </c>
    </row>
    <row r="49" spans="3:18">
      <c r="C49" s="1">
        <v>18</v>
      </c>
      <c r="D49" s="1">
        <v>53520.751864452352</v>
      </c>
      <c r="H49" t="s">
        <v>50</v>
      </c>
      <c r="I49">
        <v>18000</v>
      </c>
      <c r="K49" s="1" t="s">
        <v>78</v>
      </c>
      <c r="N49" s="1" t="s">
        <v>3</v>
      </c>
      <c r="O49" s="1" t="s">
        <v>26</v>
      </c>
      <c r="P49" s="1" t="s">
        <v>133</v>
      </c>
      <c r="Q49" s="1">
        <v>20</v>
      </c>
      <c r="R49" s="1">
        <v>101990.96564026357</v>
      </c>
    </row>
    <row r="50" spans="3:18">
      <c r="C50" s="1">
        <v>19</v>
      </c>
      <c r="D50" s="1">
        <v>3200</v>
      </c>
      <c r="H50" t="s">
        <v>18</v>
      </c>
      <c r="I50">
        <v>61652.484774262724</v>
      </c>
      <c r="K50" s="1" t="s">
        <v>93</v>
      </c>
      <c r="N50" s="1" t="s">
        <v>3</v>
      </c>
      <c r="O50" s="1" t="s">
        <v>10</v>
      </c>
      <c r="P50" s="1" t="s">
        <v>134</v>
      </c>
      <c r="Q50" s="1">
        <v>10</v>
      </c>
      <c r="R50" s="1">
        <v>6767.0083412281756</v>
      </c>
    </row>
    <row r="51" spans="3:18">
      <c r="C51" s="1">
        <v>20</v>
      </c>
      <c r="D51" s="1">
        <v>76239.321893122818</v>
      </c>
      <c r="H51" t="s">
        <v>45</v>
      </c>
      <c r="I51">
        <v>66840</v>
      </c>
      <c r="K51" s="1" t="s">
        <v>107</v>
      </c>
      <c r="N51" s="1" t="s">
        <v>0</v>
      </c>
      <c r="O51" s="1" t="s">
        <v>12</v>
      </c>
      <c r="P51" s="1" t="s">
        <v>133</v>
      </c>
      <c r="Q51" s="1">
        <v>8</v>
      </c>
      <c r="R51" s="1">
        <v>30000</v>
      </c>
    </row>
    <row r="52" spans="3:18">
      <c r="C52" s="1">
        <v>21</v>
      </c>
      <c r="D52" s="1">
        <v>34243.034730186315</v>
      </c>
      <c r="H52" t="s">
        <v>73</v>
      </c>
      <c r="I52">
        <v>47258.859130487806</v>
      </c>
      <c r="K52" s="1" t="s">
        <v>103</v>
      </c>
      <c r="N52" s="1" t="s">
        <v>0</v>
      </c>
      <c r="O52" s="1" t="s">
        <v>10</v>
      </c>
      <c r="P52" s="1" t="s">
        <v>134</v>
      </c>
      <c r="Q52" s="1">
        <v>3</v>
      </c>
      <c r="R52" s="1">
        <v>7479.3250087258784</v>
      </c>
    </row>
    <row r="53" spans="3:18">
      <c r="C53" s="1">
        <v>22</v>
      </c>
      <c r="D53" s="1">
        <v>92196.154997066493</v>
      </c>
      <c r="H53" t="s">
        <v>62</v>
      </c>
      <c r="I53">
        <v>67564.774036395989</v>
      </c>
      <c r="K53" s="1" t="s">
        <v>68</v>
      </c>
      <c r="N53" s="1" t="s">
        <v>3</v>
      </c>
      <c r="O53" s="1" t="s">
        <v>12</v>
      </c>
      <c r="P53" s="1" t="s">
        <v>134</v>
      </c>
      <c r="Q53" s="1">
        <v>5</v>
      </c>
      <c r="R53" s="1">
        <v>61000</v>
      </c>
    </row>
    <row r="54" spans="3:18">
      <c r="C54" s="1">
        <v>23</v>
      </c>
      <c r="D54" s="1">
        <v>31818.415543157054</v>
      </c>
      <c r="H54" t="s">
        <v>92</v>
      </c>
      <c r="I54">
        <v>51497.005988023957</v>
      </c>
      <c r="K54" s="1" t="s">
        <v>84</v>
      </c>
      <c r="N54" s="1" t="s">
        <v>1</v>
      </c>
      <c r="O54" s="1" t="s">
        <v>65</v>
      </c>
      <c r="P54" s="1" t="s">
        <v>134</v>
      </c>
      <c r="Q54" s="1">
        <v>20</v>
      </c>
      <c r="R54" s="1">
        <v>13800</v>
      </c>
    </row>
    <row r="55" spans="3:18">
      <c r="C55" s="1">
        <v>25</v>
      </c>
      <c r="D55" s="1">
        <v>81847.894522884468</v>
      </c>
      <c r="H55" t="s">
        <v>87</v>
      </c>
      <c r="I55">
        <v>42666.666666666664</v>
      </c>
      <c r="K55" s="1" t="s">
        <v>108</v>
      </c>
      <c r="N55" s="1" t="s">
        <v>0</v>
      </c>
      <c r="O55" s="1" t="s">
        <v>10</v>
      </c>
      <c r="P55" s="1" t="s">
        <v>134</v>
      </c>
      <c r="Q55" s="1">
        <v>6</v>
      </c>
      <c r="R55" s="1">
        <v>15136.729184326183</v>
      </c>
    </row>
    <row r="56" spans="3:18">
      <c r="C56" s="1">
        <v>26</v>
      </c>
      <c r="D56" s="1">
        <v>29200</v>
      </c>
      <c r="H56" t="s">
        <v>78</v>
      </c>
      <c r="I56">
        <v>15600</v>
      </c>
      <c r="K56" s="1" t="s">
        <v>36</v>
      </c>
      <c r="N56" s="1" t="s">
        <v>3</v>
      </c>
      <c r="O56" s="1" t="s">
        <v>10</v>
      </c>
      <c r="P56" s="1" t="s">
        <v>133</v>
      </c>
      <c r="Q56" s="1">
        <v>10</v>
      </c>
      <c r="R56" s="1">
        <v>32054.250037396621</v>
      </c>
    </row>
    <row r="57" spans="3:18">
      <c r="C57" s="1">
        <v>27</v>
      </c>
      <c r="D57" s="1">
        <v>85535.826734747548</v>
      </c>
      <c r="H57" t="s">
        <v>93</v>
      </c>
      <c r="I57">
        <v>4400</v>
      </c>
      <c r="K57" s="1" t="s">
        <v>94</v>
      </c>
      <c r="N57" s="1" t="s">
        <v>1</v>
      </c>
      <c r="O57" s="1" t="s">
        <v>12</v>
      </c>
      <c r="P57" s="1" t="s">
        <v>134</v>
      </c>
      <c r="Q57" s="1">
        <v>15</v>
      </c>
      <c r="R57" s="1">
        <v>80000</v>
      </c>
    </row>
    <row r="58" spans="3:18">
      <c r="C58" s="1">
        <v>28</v>
      </c>
      <c r="D58" s="1">
        <v>10684.750012465542</v>
      </c>
      <c r="H58" t="s">
        <v>107</v>
      </c>
      <c r="I58">
        <v>177600</v>
      </c>
      <c r="K58" s="1" t="s">
        <v>89</v>
      </c>
      <c r="N58" s="1" t="s">
        <v>3</v>
      </c>
      <c r="O58" s="1" t="s">
        <v>10</v>
      </c>
      <c r="P58" s="1" t="s">
        <v>131</v>
      </c>
      <c r="Q58" s="1">
        <v>23</v>
      </c>
      <c r="R58" s="1">
        <v>21000</v>
      </c>
    </row>
    <row r="59" spans="3:18">
      <c r="C59" s="1">
        <v>29</v>
      </c>
      <c r="D59" s="1">
        <v>57951.979171860643</v>
      </c>
      <c r="H59" t="s">
        <v>103</v>
      </c>
      <c r="I59">
        <v>24864</v>
      </c>
      <c r="K59" s="1" t="s">
        <v>106</v>
      </c>
      <c r="N59" s="1" t="s">
        <v>0</v>
      </c>
      <c r="O59" s="1" t="s">
        <v>27</v>
      </c>
      <c r="P59" s="1" t="s">
        <v>134</v>
      </c>
      <c r="Q59" s="1">
        <v>32</v>
      </c>
      <c r="R59" s="1">
        <v>245840.3807575817</v>
      </c>
    </row>
    <row r="60" spans="3:18">
      <c r="C60" s="1">
        <v>30</v>
      </c>
      <c r="D60" s="1">
        <v>88586.04272011877</v>
      </c>
      <c r="H60" t="s">
        <v>68</v>
      </c>
      <c r="I60">
        <v>15000</v>
      </c>
      <c r="K60" s="1" t="s">
        <v>95</v>
      </c>
      <c r="N60" s="1" t="s">
        <v>7</v>
      </c>
      <c r="O60" s="1" t="s">
        <v>10</v>
      </c>
      <c r="P60" s="1" t="s">
        <v>131</v>
      </c>
      <c r="Q60" s="1">
        <v>3</v>
      </c>
      <c r="R60" s="1">
        <v>2849.2666699908109</v>
      </c>
    </row>
    <row r="61" spans="3:18">
      <c r="C61" s="1">
        <v>32</v>
      </c>
      <c r="D61" s="1">
        <v>245840.3807575817</v>
      </c>
      <c r="H61" t="s">
        <v>84</v>
      </c>
      <c r="I61">
        <v>24996.133222785022</v>
      </c>
      <c r="K61" s="1" t="s">
        <v>102</v>
      </c>
      <c r="N61" s="1" t="s">
        <v>3</v>
      </c>
      <c r="O61" s="1" t="s">
        <v>10</v>
      </c>
      <c r="P61" s="1" t="s">
        <v>131</v>
      </c>
      <c r="Q61" s="1">
        <v>26</v>
      </c>
      <c r="R61" s="1">
        <v>8400</v>
      </c>
    </row>
    <row r="62" spans="3:18">
      <c r="C62" s="1">
        <v>33</v>
      </c>
      <c r="D62" s="1">
        <v>24000</v>
      </c>
      <c r="H62" t="s">
        <v>108</v>
      </c>
      <c r="I62">
        <v>9376.2513877177607</v>
      </c>
      <c r="K62" s="1" t="s">
        <v>28</v>
      </c>
      <c r="N62" s="1" t="s">
        <v>8</v>
      </c>
      <c r="O62" s="1" t="s">
        <v>26</v>
      </c>
      <c r="P62" s="1" t="s">
        <v>132</v>
      </c>
      <c r="Q62" s="1">
        <v>20</v>
      </c>
      <c r="R62" s="1">
        <v>86692.320794224041</v>
      </c>
    </row>
    <row r="63" spans="3:18">
      <c r="C63" s="1">
        <v>34</v>
      </c>
      <c r="D63" s="1">
        <v>55166.239522354947</v>
      </c>
      <c r="H63" t="s">
        <v>36</v>
      </c>
      <c r="I63">
        <v>32138.498288519273</v>
      </c>
      <c r="K63" s="1" t="s">
        <v>59</v>
      </c>
      <c r="N63" s="1" t="s">
        <v>3</v>
      </c>
      <c r="O63" s="1" t="s">
        <v>12</v>
      </c>
      <c r="P63" s="1" t="s">
        <v>134</v>
      </c>
      <c r="Q63" s="1">
        <v>20</v>
      </c>
      <c r="R63" s="1">
        <v>50000</v>
      </c>
    </row>
    <row r="64" spans="3:18">
      <c r="C64" s="1">
        <v>35</v>
      </c>
      <c r="D64" s="1">
        <v>74267.395018382056</v>
      </c>
      <c r="H64" t="s">
        <v>94</v>
      </c>
      <c r="I64">
        <v>7261.724659606657</v>
      </c>
      <c r="K64" s="1" t="s">
        <v>71</v>
      </c>
      <c r="N64" s="1" t="s">
        <v>7</v>
      </c>
      <c r="O64" s="1" t="s">
        <v>10</v>
      </c>
      <c r="P64" s="1" t="s">
        <v>131</v>
      </c>
      <c r="Q64" s="1">
        <v>6</v>
      </c>
      <c r="R64" s="1">
        <v>4000</v>
      </c>
    </row>
    <row r="65" spans="2:18">
      <c r="C65" s="1">
        <v>36</v>
      </c>
      <c r="D65" s="1">
        <v>10684.750012465542</v>
      </c>
      <c r="H65" t="s">
        <v>89</v>
      </c>
      <c r="I65">
        <v>13500</v>
      </c>
      <c r="K65" s="1" t="s">
        <v>57</v>
      </c>
      <c r="N65" s="1" t="s">
        <v>0</v>
      </c>
      <c r="O65" s="1" t="s">
        <v>26</v>
      </c>
      <c r="P65" s="1" t="s">
        <v>131</v>
      </c>
      <c r="Q65" s="1">
        <v>1</v>
      </c>
      <c r="R65" s="1">
        <v>101990.96564026357</v>
      </c>
    </row>
    <row r="66" spans="2:18">
      <c r="C66" s="1">
        <v>40</v>
      </c>
      <c r="D66" s="1">
        <v>109729.60187662003</v>
      </c>
      <c r="H66" t="s">
        <v>106</v>
      </c>
      <c r="I66">
        <v>13745.704467353951</v>
      </c>
      <c r="K66" s="1" t="s">
        <v>116</v>
      </c>
      <c r="N66" s="1" t="s">
        <v>3</v>
      </c>
      <c r="O66" s="1" t="s">
        <v>12</v>
      </c>
      <c r="P66" s="1" t="s">
        <v>132</v>
      </c>
      <c r="Q66" s="1">
        <v>10</v>
      </c>
      <c r="R66" s="1">
        <v>95000</v>
      </c>
    </row>
    <row r="67" spans="2:18">
      <c r="H67" t="s">
        <v>56</v>
      </c>
      <c r="I67">
        <v>24000</v>
      </c>
      <c r="K67" s="1" t="s">
        <v>13</v>
      </c>
      <c r="N67" s="1" t="s">
        <v>3</v>
      </c>
      <c r="O67" s="1" t="s">
        <v>66</v>
      </c>
      <c r="P67" s="1" t="s">
        <v>133</v>
      </c>
      <c r="Q67" s="1">
        <v>5</v>
      </c>
      <c r="R67" s="1">
        <v>10000</v>
      </c>
    </row>
    <row r="68" spans="2:18">
      <c r="B68" t="s">
        <v>139</v>
      </c>
      <c r="C68" t="s">
        <v>135</v>
      </c>
      <c r="D68" t="s">
        <v>136</v>
      </c>
      <c r="E68" t="s">
        <v>137</v>
      </c>
      <c r="F68" t="s">
        <v>138</v>
      </c>
      <c r="H68" t="s">
        <v>95</v>
      </c>
      <c r="I68">
        <v>17700</v>
      </c>
      <c r="K68" s="1" t="s">
        <v>86</v>
      </c>
      <c r="N68" s="1" t="s">
        <v>7</v>
      </c>
      <c r="O68" s="1" t="s">
        <v>10</v>
      </c>
      <c r="P68" s="1" t="s">
        <v>131</v>
      </c>
      <c r="Q68" s="1">
        <v>4</v>
      </c>
      <c r="R68" s="1">
        <v>4200</v>
      </c>
    </row>
    <row r="69" spans="2:18">
      <c r="B69" s="1" t="s">
        <v>6</v>
      </c>
      <c r="C69" s="1" t="s">
        <v>12</v>
      </c>
      <c r="D69" s="1" t="s">
        <v>131</v>
      </c>
      <c r="E69" s="1">
        <v>5</v>
      </c>
      <c r="F69" s="1">
        <v>54000</v>
      </c>
      <c r="H69" t="s">
        <v>102</v>
      </c>
      <c r="I69">
        <v>12000</v>
      </c>
      <c r="K69" s="1" t="s">
        <v>105</v>
      </c>
      <c r="N69" s="1" t="s">
        <v>3</v>
      </c>
      <c r="O69" s="1" t="s">
        <v>10</v>
      </c>
      <c r="P69" s="1" t="s">
        <v>134</v>
      </c>
      <c r="Q69" s="1">
        <v>12</v>
      </c>
      <c r="R69" s="1">
        <v>12821.700014958649</v>
      </c>
    </row>
    <row r="70" spans="2:18">
      <c r="B70" s="1" t="s">
        <v>1</v>
      </c>
      <c r="C70" s="1" t="s">
        <v>34</v>
      </c>
      <c r="D70" s="1" t="s">
        <v>134</v>
      </c>
      <c r="E70" s="1">
        <v>20</v>
      </c>
      <c r="F70" s="1">
        <v>15600</v>
      </c>
      <c r="H70" t="s">
        <v>28</v>
      </c>
      <c r="I70">
        <v>73006.431203838249</v>
      </c>
      <c r="K70" s="1" t="s">
        <v>43</v>
      </c>
      <c r="N70" s="1" t="s">
        <v>0</v>
      </c>
      <c r="O70" s="1" t="s">
        <v>12</v>
      </c>
      <c r="P70" s="1" t="s">
        <v>131</v>
      </c>
      <c r="Q70" s="1">
        <v>3</v>
      </c>
      <c r="R70" s="1">
        <v>39000</v>
      </c>
    </row>
    <row r="71" spans="2:18">
      <c r="B71" s="1" t="s">
        <v>0</v>
      </c>
      <c r="C71" s="1" t="s">
        <v>12</v>
      </c>
      <c r="D71" s="1" t="s">
        <v>132</v>
      </c>
      <c r="E71" s="1">
        <v>7</v>
      </c>
      <c r="F71" s="1">
        <v>35000</v>
      </c>
      <c r="H71" t="s">
        <v>59</v>
      </c>
      <c r="I71">
        <v>70287.554967112796</v>
      </c>
      <c r="K71" s="1" t="s">
        <v>25</v>
      </c>
      <c r="N71" s="1" t="s">
        <v>0</v>
      </c>
      <c r="O71" s="1" t="s">
        <v>12</v>
      </c>
      <c r="P71" s="1" t="s">
        <v>134</v>
      </c>
      <c r="Q71" s="1">
        <v>12</v>
      </c>
      <c r="R71" s="1">
        <v>60000</v>
      </c>
    </row>
    <row r="72" spans="2:18">
      <c r="B72" s="1" t="s">
        <v>4</v>
      </c>
      <c r="C72" s="1" t="s">
        <v>12</v>
      </c>
      <c r="D72" s="1" t="s">
        <v>132</v>
      </c>
      <c r="E72" s="1">
        <v>20</v>
      </c>
      <c r="F72" s="1">
        <v>188000</v>
      </c>
      <c r="H72" t="s">
        <v>71</v>
      </c>
      <c r="I72">
        <v>13494.896250642014</v>
      </c>
      <c r="K72" s="1" t="s">
        <v>17</v>
      </c>
      <c r="N72" s="1" t="s">
        <v>0</v>
      </c>
      <c r="O72" s="1" t="s">
        <v>26</v>
      </c>
      <c r="P72" s="1" t="s">
        <v>131</v>
      </c>
      <c r="Q72" s="1">
        <v>10</v>
      </c>
      <c r="R72" s="1">
        <v>173384.64158844808</v>
      </c>
    </row>
    <row r="73" spans="2:18">
      <c r="B73" s="1" t="s">
        <v>0</v>
      </c>
      <c r="C73" s="1" t="s">
        <v>12</v>
      </c>
      <c r="D73" s="1" t="s">
        <v>131</v>
      </c>
      <c r="E73" s="1">
        <v>1</v>
      </c>
      <c r="F73" s="1">
        <v>27500</v>
      </c>
      <c r="H73" t="s">
        <v>57</v>
      </c>
      <c r="I73">
        <v>99016.174371435307</v>
      </c>
      <c r="K73" s="1" t="s">
        <v>76</v>
      </c>
      <c r="N73" s="1" t="s">
        <v>0</v>
      </c>
      <c r="O73" s="1" t="s">
        <v>12</v>
      </c>
      <c r="P73" s="1" t="s">
        <v>133</v>
      </c>
      <c r="Q73" s="1">
        <v>20</v>
      </c>
      <c r="R73" s="1">
        <v>125000</v>
      </c>
    </row>
    <row r="74" spans="2:18">
      <c r="B74" s="1" t="s">
        <v>1</v>
      </c>
      <c r="C74" s="1" t="s">
        <v>12</v>
      </c>
      <c r="D74" s="1" t="s">
        <v>133</v>
      </c>
      <c r="E74" s="1">
        <v>10</v>
      </c>
      <c r="F74" s="1">
        <v>140000</v>
      </c>
      <c r="H74" t="s">
        <v>116</v>
      </c>
      <c r="I74">
        <v>100800</v>
      </c>
      <c r="K74" s="1" t="s">
        <v>90</v>
      </c>
      <c r="N74" s="1" t="s">
        <v>5</v>
      </c>
      <c r="O74" s="1" t="s">
        <v>26</v>
      </c>
      <c r="P74" s="1" t="s">
        <v>131</v>
      </c>
      <c r="Q74" s="1">
        <v>4</v>
      </c>
      <c r="R74" s="1">
        <v>79552.953199405587</v>
      </c>
    </row>
    <row r="75" spans="2:18">
      <c r="B75" s="1" t="s">
        <v>0</v>
      </c>
      <c r="C75" s="1" t="s">
        <v>28</v>
      </c>
      <c r="D75" s="1" t="s">
        <v>131</v>
      </c>
      <c r="E75" s="1">
        <v>6</v>
      </c>
      <c r="F75" s="1">
        <v>69871.969144538423</v>
      </c>
      <c r="H75" t="s">
        <v>13</v>
      </c>
      <c r="I75">
        <v>11873.552586779413</v>
      </c>
      <c r="K75" s="1" t="s">
        <v>48</v>
      </c>
      <c r="N75" s="1" t="s">
        <v>5</v>
      </c>
      <c r="O75" s="1" t="s">
        <v>10</v>
      </c>
      <c r="P75" s="1" t="s">
        <v>134</v>
      </c>
      <c r="Q75" s="1">
        <v>3</v>
      </c>
      <c r="R75" s="1">
        <v>3561.5833374885137</v>
      </c>
    </row>
    <row r="76" spans="2:18">
      <c r="B76" s="1" t="s">
        <v>0</v>
      </c>
      <c r="C76" s="1" t="s">
        <v>12</v>
      </c>
      <c r="D76" s="1" t="s">
        <v>134</v>
      </c>
      <c r="E76" s="1">
        <v>2</v>
      </c>
      <c r="F76" s="1">
        <v>45000</v>
      </c>
      <c r="H76" t="s">
        <v>33</v>
      </c>
      <c r="I76">
        <v>44759.985974790194</v>
      </c>
      <c r="K76" s="1" t="s">
        <v>23</v>
      </c>
      <c r="N76" s="1" t="s">
        <v>3</v>
      </c>
      <c r="O76" s="1" t="s">
        <v>12</v>
      </c>
      <c r="P76" s="1" t="s">
        <v>134</v>
      </c>
      <c r="Q76" s="1">
        <v>8</v>
      </c>
      <c r="R76" s="1">
        <v>80000</v>
      </c>
    </row>
    <row r="77" spans="2:18">
      <c r="B77" s="1" t="s">
        <v>0</v>
      </c>
      <c r="C77" s="1" t="s">
        <v>26</v>
      </c>
      <c r="D77" s="1" t="s">
        <v>133</v>
      </c>
      <c r="E77" s="1">
        <v>11</v>
      </c>
      <c r="F77" s="1">
        <v>95000</v>
      </c>
      <c r="H77" t="s">
        <v>86</v>
      </c>
      <c r="I77">
        <v>20000</v>
      </c>
      <c r="K77" s="1" t="s">
        <v>32</v>
      </c>
      <c r="N77" s="1" t="s">
        <v>0</v>
      </c>
      <c r="O77" s="1" t="s">
        <v>10</v>
      </c>
      <c r="P77" s="1" t="s">
        <v>133</v>
      </c>
      <c r="Q77" s="1">
        <v>3</v>
      </c>
      <c r="R77" s="1">
        <v>10684.750012465542</v>
      </c>
    </row>
    <row r="78" spans="2:18">
      <c r="B78" s="1" t="s">
        <v>3</v>
      </c>
      <c r="C78" s="1" t="s">
        <v>26</v>
      </c>
      <c r="D78" s="1" t="s">
        <v>134</v>
      </c>
      <c r="E78" s="1">
        <v>20</v>
      </c>
      <c r="F78" s="1">
        <v>158085.99674240855</v>
      </c>
      <c r="H78" t="s">
        <v>105</v>
      </c>
      <c r="I78">
        <v>15840</v>
      </c>
      <c r="K78" s="1" t="s">
        <v>40</v>
      </c>
      <c r="N78" s="1" t="s">
        <v>2</v>
      </c>
      <c r="O78" s="1" t="s">
        <v>10</v>
      </c>
      <c r="P78" s="1" t="s">
        <v>131</v>
      </c>
      <c r="Q78" s="1">
        <v>2</v>
      </c>
      <c r="R78" s="1">
        <v>5342.3750062327708</v>
      </c>
    </row>
    <row r="79" spans="2:18">
      <c r="B79" s="1" t="s">
        <v>0</v>
      </c>
      <c r="C79" s="1" t="s">
        <v>59</v>
      </c>
      <c r="D79" s="1" t="s">
        <v>134</v>
      </c>
      <c r="E79" s="1">
        <v>23</v>
      </c>
      <c r="F79" s="1">
        <v>63807.047488395103</v>
      </c>
      <c r="H79" t="s">
        <v>43</v>
      </c>
      <c r="I79">
        <v>17479.292364753517</v>
      </c>
      <c r="K79" s="1" t="s">
        <v>110</v>
      </c>
      <c r="N79" s="1" t="s">
        <v>3</v>
      </c>
      <c r="O79" s="1" t="s">
        <v>10</v>
      </c>
      <c r="P79" s="1" t="s">
        <v>134</v>
      </c>
      <c r="Q79" s="1">
        <v>1.5</v>
      </c>
      <c r="R79" s="1">
        <v>71231.666749770273</v>
      </c>
    </row>
    <row r="80" spans="2:18">
      <c r="B80" s="1" t="s">
        <v>0</v>
      </c>
      <c r="C80" s="1" t="s">
        <v>12</v>
      </c>
      <c r="D80" s="1" t="s">
        <v>131</v>
      </c>
      <c r="E80" s="1">
        <v>11</v>
      </c>
      <c r="F80" s="1">
        <v>38000</v>
      </c>
      <c r="H80" t="s">
        <v>25</v>
      </c>
      <c r="I80">
        <v>34210.345381590014</v>
      </c>
      <c r="K80" s="1" t="s">
        <v>81</v>
      </c>
      <c r="N80" s="1" t="s">
        <v>4</v>
      </c>
      <c r="O80" s="1" t="s">
        <v>10</v>
      </c>
      <c r="P80" s="1" t="s">
        <v>132</v>
      </c>
      <c r="Q80" s="1">
        <v>6</v>
      </c>
      <c r="R80" s="1">
        <v>80135.625093491559</v>
      </c>
    </row>
    <row r="81" spans="2:18">
      <c r="B81" s="1" t="s">
        <v>3</v>
      </c>
      <c r="C81" s="1" t="s">
        <v>12</v>
      </c>
      <c r="D81" s="1" t="s">
        <v>134</v>
      </c>
      <c r="E81" s="1">
        <v>6</v>
      </c>
      <c r="F81" s="1">
        <v>90000</v>
      </c>
      <c r="H81" t="s">
        <v>17</v>
      </c>
      <c r="I81">
        <v>32907.763410971675</v>
      </c>
      <c r="K81" s="1" t="s">
        <v>21</v>
      </c>
      <c r="N81" s="1" t="s">
        <v>3</v>
      </c>
      <c r="O81" s="1" t="s">
        <v>27</v>
      </c>
      <c r="P81" s="1" t="s">
        <v>134</v>
      </c>
      <c r="Q81" s="1">
        <v>5</v>
      </c>
      <c r="R81" s="1">
        <v>54084.883766667976</v>
      </c>
    </row>
    <row r="82" spans="2:18">
      <c r="B82" s="1" t="s">
        <v>3</v>
      </c>
      <c r="C82" s="1" t="s">
        <v>24</v>
      </c>
      <c r="D82" s="1" t="s">
        <v>134</v>
      </c>
      <c r="E82" s="1">
        <v>27</v>
      </c>
      <c r="F82" s="1">
        <v>45393.934235537781</v>
      </c>
      <c r="H82" t="s">
        <v>76</v>
      </c>
      <c r="I82">
        <v>53066.666666666664</v>
      </c>
      <c r="K82" s="1" t="s">
        <v>58</v>
      </c>
      <c r="N82" s="1" t="s">
        <v>0</v>
      </c>
      <c r="O82" s="1" t="s">
        <v>12</v>
      </c>
      <c r="P82" s="1" t="s">
        <v>134</v>
      </c>
      <c r="Q82" s="1">
        <v>30</v>
      </c>
      <c r="R82" s="1">
        <v>53000</v>
      </c>
    </row>
    <row r="83" spans="2:18">
      <c r="B83" s="1" t="s">
        <v>0</v>
      </c>
      <c r="C83" s="1" t="s">
        <v>24</v>
      </c>
      <c r="D83" s="1" t="s">
        <v>131</v>
      </c>
      <c r="E83" s="1">
        <v>10</v>
      </c>
      <c r="F83" s="1">
        <v>33099.743713412965</v>
      </c>
      <c r="H83" t="s">
        <v>54</v>
      </c>
      <c r="I83">
        <v>5250</v>
      </c>
      <c r="K83" s="1" t="s">
        <v>65</v>
      </c>
      <c r="N83" s="1" t="s">
        <v>7</v>
      </c>
      <c r="O83" s="1" t="s">
        <v>10</v>
      </c>
      <c r="P83" s="1" t="s">
        <v>134</v>
      </c>
      <c r="Q83" s="1">
        <v>1</v>
      </c>
      <c r="R83" s="1">
        <v>5342.3750062327708</v>
      </c>
    </row>
    <row r="84" spans="2:18">
      <c r="B84" s="1" t="s">
        <v>0</v>
      </c>
      <c r="C84" s="1" t="s">
        <v>10</v>
      </c>
      <c r="D84" s="1" t="s">
        <v>131</v>
      </c>
      <c r="E84" s="1">
        <v>6</v>
      </c>
      <c r="F84" s="1">
        <v>4285</v>
      </c>
      <c r="H84" t="s">
        <v>90</v>
      </c>
      <c r="I84">
        <v>15404.364569961488</v>
      </c>
      <c r="K84" s="1" t="s">
        <v>46</v>
      </c>
      <c r="N84" s="1" t="s">
        <v>3</v>
      </c>
      <c r="O84" s="1" t="s">
        <v>10</v>
      </c>
      <c r="P84" s="1" t="s">
        <v>132</v>
      </c>
      <c r="Q84" s="1">
        <v>5</v>
      </c>
      <c r="R84" s="1">
        <v>7123.1666749770275</v>
      </c>
    </row>
    <row r="85" spans="2:18">
      <c r="B85" s="1" t="s">
        <v>3</v>
      </c>
      <c r="C85" s="1" t="s">
        <v>63</v>
      </c>
      <c r="D85" s="1" t="s">
        <v>132</v>
      </c>
      <c r="E85" s="1">
        <v>20</v>
      </c>
      <c r="F85" s="1">
        <v>6000</v>
      </c>
      <c r="H85" t="s">
        <v>48</v>
      </c>
      <c r="I85">
        <v>16449.976756585475</v>
      </c>
      <c r="K85" s="1" t="s">
        <v>20</v>
      </c>
      <c r="N85" s="1" t="s">
        <v>3</v>
      </c>
      <c r="O85" s="1" t="s">
        <v>10</v>
      </c>
      <c r="P85" s="1" t="s">
        <v>134</v>
      </c>
      <c r="Q85" s="1">
        <v>11</v>
      </c>
      <c r="R85" s="1">
        <v>10684.750012465542</v>
      </c>
    </row>
    <row r="86" spans="2:18">
      <c r="B86" s="1" t="s">
        <v>0</v>
      </c>
      <c r="C86" s="1" t="s">
        <v>26</v>
      </c>
      <c r="D86" s="1" t="s">
        <v>134</v>
      </c>
      <c r="E86" s="1">
        <v>8</v>
      </c>
      <c r="F86" s="1">
        <v>22438.012440857987</v>
      </c>
      <c r="H86" t="s">
        <v>23</v>
      </c>
      <c r="I86">
        <v>55905.222222222219</v>
      </c>
      <c r="K86" s="1" t="s">
        <v>42</v>
      </c>
      <c r="N86" s="1" t="s">
        <v>7</v>
      </c>
      <c r="O86" s="1" t="s">
        <v>10</v>
      </c>
      <c r="P86" s="1" t="s">
        <v>131</v>
      </c>
      <c r="Q86" s="1">
        <v>4</v>
      </c>
      <c r="R86" s="1">
        <v>4000</v>
      </c>
    </row>
    <row r="87" spans="2:18">
      <c r="B87" s="1" t="s">
        <v>3</v>
      </c>
      <c r="C87" s="1" t="s">
        <v>12</v>
      </c>
      <c r="D87" s="1" t="s">
        <v>133</v>
      </c>
      <c r="E87" s="1">
        <v>15</v>
      </c>
      <c r="F87" s="1">
        <v>90000</v>
      </c>
      <c r="H87" t="s">
        <v>32</v>
      </c>
      <c r="I87">
        <v>35832.121212121208</v>
      </c>
      <c r="K87" s="1" t="s">
        <v>111</v>
      </c>
      <c r="N87" s="1" t="s">
        <v>3</v>
      </c>
      <c r="O87" s="1" t="s">
        <v>42</v>
      </c>
      <c r="P87" s="1" t="s">
        <v>131</v>
      </c>
      <c r="Q87" s="1">
        <v>1</v>
      </c>
      <c r="R87" s="1">
        <v>8000</v>
      </c>
    </row>
    <row r="88" spans="2:18">
      <c r="B88" s="1" t="s">
        <v>4</v>
      </c>
      <c r="C88" s="1" t="s">
        <v>12</v>
      </c>
      <c r="D88" s="1" t="s">
        <v>134</v>
      </c>
      <c r="E88" s="1">
        <v>22</v>
      </c>
      <c r="F88" s="1">
        <v>150000</v>
      </c>
      <c r="H88" t="s">
        <v>61</v>
      </c>
      <c r="I88">
        <v>50000</v>
      </c>
      <c r="K88" s="1" t="s">
        <v>39</v>
      </c>
      <c r="N88" s="1" t="s">
        <v>3</v>
      </c>
      <c r="O88" s="1" t="s">
        <v>10</v>
      </c>
      <c r="P88" s="1" t="s">
        <v>133</v>
      </c>
      <c r="Q88" s="1">
        <v>5</v>
      </c>
      <c r="R88" s="1">
        <v>2671.1875031163854</v>
      </c>
    </row>
    <row r="89" spans="2:18">
      <c r="B89" s="1" t="s">
        <v>5</v>
      </c>
      <c r="C89" s="1" t="s">
        <v>26</v>
      </c>
      <c r="D89" s="1" t="s">
        <v>133</v>
      </c>
      <c r="E89" s="1">
        <v>27</v>
      </c>
      <c r="F89" s="1">
        <v>132588.25533234264</v>
      </c>
      <c r="H89" t="s">
        <v>40</v>
      </c>
      <c r="I89">
        <v>52154.754053796576</v>
      </c>
      <c r="K89" s="1" t="s">
        <v>31</v>
      </c>
      <c r="N89" s="1" t="s">
        <v>2</v>
      </c>
      <c r="O89" s="1" t="s">
        <v>10</v>
      </c>
      <c r="P89" s="1" t="s">
        <v>133</v>
      </c>
      <c r="Q89" s="1">
        <v>3</v>
      </c>
      <c r="R89" s="1">
        <v>14246.333349954055</v>
      </c>
    </row>
    <row r="90" spans="2:18">
      <c r="B90" s="1" t="s">
        <v>0</v>
      </c>
      <c r="C90" s="1" t="s">
        <v>12</v>
      </c>
      <c r="D90" s="1" t="s">
        <v>134</v>
      </c>
      <c r="E90" s="1">
        <v>3</v>
      </c>
      <c r="F90" s="1">
        <v>45000</v>
      </c>
      <c r="H90" t="s">
        <v>110</v>
      </c>
      <c r="I90">
        <v>13000</v>
      </c>
      <c r="K90" s="1" t="s">
        <v>96</v>
      </c>
      <c r="N90" s="1" t="s">
        <v>7</v>
      </c>
      <c r="O90" s="1" t="s">
        <v>10</v>
      </c>
      <c r="P90" s="1" t="s">
        <v>132</v>
      </c>
      <c r="Q90" s="1">
        <v>3</v>
      </c>
      <c r="R90" s="1">
        <v>8547.8000099724322</v>
      </c>
    </row>
    <row r="91" spans="2:18">
      <c r="B91" s="1" t="s">
        <v>6</v>
      </c>
      <c r="C91" s="1" t="s">
        <v>12</v>
      </c>
      <c r="D91" s="1" t="s">
        <v>133</v>
      </c>
      <c r="E91" s="1">
        <v>10</v>
      </c>
      <c r="F91" s="1">
        <v>50000</v>
      </c>
      <c r="H91" t="s">
        <v>81</v>
      </c>
      <c r="I91">
        <v>19055.991584874118</v>
      </c>
      <c r="K91" s="1" t="s">
        <v>24</v>
      </c>
      <c r="N91" s="1" t="s">
        <v>3</v>
      </c>
      <c r="O91" s="1" t="s">
        <v>10</v>
      </c>
      <c r="P91" s="1" t="s">
        <v>133</v>
      </c>
      <c r="Q91" s="1">
        <v>5</v>
      </c>
      <c r="R91" s="1">
        <v>7693.0200089751897</v>
      </c>
    </row>
    <row r="92" spans="2:18">
      <c r="B92" s="1" t="s">
        <v>4</v>
      </c>
      <c r="C92" s="1" t="s">
        <v>12</v>
      </c>
      <c r="D92" s="1" t="s">
        <v>133</v>
      </c>
      <c r="E92" s="1">
        <v>30</v>
      </c>
      <c r="F92" s="1">
        <v>300000</v>
      </c>
      <c r="H92" t="s">
        <v>53</v>
      </c>
      <c r="I92">
        <v>78000</v>
      </c>
      <c r="K92" s="1" t="s">
        <v>16</v>
      </c>
      <c r="N92" s="1" t="s">
        <v>3</v>
      </c>
      <c r="O92" s="1" t="s">
        <v>10</v>
      </c>
      <c r="P92" s="1" t="s">
        <v>131</v>
      </c>
      <c r="Q92" s="1">
        <v>8</v>
      </c>
      <c r="R92" s="1">
        <v>4000</v>
      </c>
    </row>
    <row r="93" spans="2:18">
      <c r="B93" s="1" t="s">
        <v>3</v>
      </c>
      <c r="C93" s="1" t="s">
        <v>26</v>
      </c>
      <c r="D93" s="1" t="s">
        <v>132</v>
      </c>
      <c r="E93" s="1">
        <v>10</v>
      </c>
      <c r="F93" s="1">
        <v>104030.78495306884</v>
      </c>
      <c r="H93" t="s">
        <v>21</v>
      </c>
      <c r="I93">
        <v>49555.624994016209</v>
      </c>
      <c r="K93" s="1" t="s">
        <v>74</v>
      </c>
      <c r="N93" s="1" t="s">
        <v>3</v>
      </c>
      <c r="O93" s="1" t="s">
        <v>10</v>
      </c>
      <c r="P93" s="1" t="s">
        <v>131</v>
      </c>
      <c r="Q93" s="1">
        <v>3</v>
      </c>
      <c r="R93" s="1">
        <v>5400</v>
      </c>
    </row>
    <row r="94" spans="2:18">
      <c r="B94" s="1" t="s">
        <v>3</v>
      </c>
      <c r="C94" s="1" t="s">
        <v>12</v>
      </c>
      <c r="D94" s="1" t="s">
        <v>134</v>
      </c>
      <c r="E94" s="1">
        <v>15</v>
      </c>
      <c r="F94" s="1">
        <v>115000</v>
      </c>
      <c r="H94" t="s">
        <v>58</v>
      </c>
      <c r="I94">
        <v>46235.660112252495</v>
      </c>
      <c r="K94" s="1" t="s">
        <v>12</v>
      </c>
      <c r="N94" s="1" t="s">
        <v>3</v>
      </c>
      <c r="O94" s="1" t="s">
        <v>10</v>
      </c>
      <c r="P94" s="1" t="s">
        <v>133</v>
      </c>
      <c r="Q94" s="1">
        <v>10</v>
      </c>
      <c r="R94" s="1">
        <v>186983.12521814698</v>
      </c>
    </row>
    <row r="95" spans="2:18">
      <c r="B95" s="1" t="s">
        <v>0</v>
      </c>
      <c r="C95" s="1" t="s">
        <v>12</v>
      </c>
      <c r="D95" s="1" t="s">
        <v>134</v>
      </c>
      <c r="E95" s="1">
        <v>3</v>
      </c>
      <c r="F95" s="1">
        <v>70000</v>
      </c>
      <c r="H95" t="s">
        <v>65</v>
      </c>
      <c r="I95">
        <v>22921.154792448855</v>
      </c>
      <c r="K95" s="1" t="s">
        <v>77</v>
      </c>
      <c r="N95" s="1" t="s">
        <v>0</v>
      </c>
      <c r="O95" s="1" t="s">
        <v>10</v>
      </c>
      <c r="P95" s="1" t="s">
        <v>134</v>
      </c>
      <c r="Q95" s="1">
        <v>9</v>
      </c>
      <c r="R95" s="1">
        <v>21500</v>
      </c>
    </row>
    <row r="96" spans="2:18">
      <c r="B96" s="1" t="s">
        <v>6</v>
      </c>
      <c r="C96" s="1" t="s">
        <v>26</v>
      </c>
      <c r="D96" s="1" t="s">
        <v>134</v>
      </c>
      <c r="E96" s="1">
        <v>16</v>
      </c>
      <c r="F96" s="1">
        <v>108110.42357867939</v>
      </c>
      <c r="H96" t="s">
        <v>46</v>
      </c>
      <c r="I96">
        <v>84477.260092140481</v>
      </c>
      <c r="K96" s="1" t="s">
        <v>101</v>
      </c>
      <c r="N96" s="1" t="s">
        <v>7</v>
      </c>
      <c r="O96" s="1" t="s">
        <v>10</v>
      </c>
      <c r="P96" s="1" t="s">
        <v>131</v>
      </c>
      <c r="Q96" s="1">
        <v>2</v>
      </c>
      <c r="R96" s="1">
        <v>15000</v>
      </c>
    </row>
    <row r="97" spans="2:18">
      <c r="B97" s="1" t="s">
        <v>0</v>
      </c>
      <c r="C97" s="1" t="s">
        <v>12</v>
      </c>
      <c r="D97" s="1" t="s">
        <v>133</v>
      </c>
      <c r="E97" s="1">
        <v>25</v>
      </c>
      <c r="F97" s="1">
        <v>75000</v>
      </c>
      <c r="H97" t="s">
        <v>20</v>
      </c>
      <c r="I97">
        <v>137525.55715529469</v>
      </c>
      <c r="K97" s="1" t="s">
        <v>83</v>
      </c>
      <c r="N97" s="1" t="s">
        <v>5</v>
      </c>
      <c r="O97" s="1" t="s">
        <v>13</v>
      </c>
      <c r="P97" s="1" t="s">
        <v>133</v>
      </c>
      <c r="Q97" s="1">
        <v>2</v>
      </c>
      <c r="R97" s="1">
        <v>2122.8177433598262</v>
      </c>
    </row>
    <row r="98" spans="2:18">
      <c r="B98" s="1" t="s">
        <v>0</v>
      </c>
      <c r="C98" s="1" t="s">
        <v>12</v>
      </c>
      <c r="D98" s="1" t="s">
        <v>134</v>
      </c>
      <c r="E98" s="1">
        <v>8</v>
      </c>
      <c r="F98" s="1">
        <v>40414</v>
      </c>
      <c r="H98" t="s">
        <v>42</v>
      </c>
      <c r="I98">
        <v>73000</v>
      </c>
      <c r="K98" s="1" t="s">
        <v>80</v>
      </c>
      <c r="N98" s="1" t="s">
        <v>3</v>
      </c>
      <c r="O98" s="1" t="s">
        <v>10</v>
      </c>
      <c r="P98" s="1" t="s">
        <v>134</v>
      </c>
      <c r="Q98" s="1">
        <v>3</v>
      </c>
      <c r="R98" s="1">
        <v>16917.52085307044</v>
      </c>
    </row>
    <row r="99" spans="2:18">
      <c r="B99" s="1" t="s">
        <v>0</v>
      </c>
      <c r="C99" s="1" t="s">
        <v>12</v>
      </c>
      <c r="D99" s="1" t="s">
        <v>134</v>
      </c>
      <c r="E99" s="1">
        <v>3</v>
      </c>
      <c r="F99" s="1">
        <v>65000</v>
      </c>
      <c r="H99" t="s">
        <v>111</v>
      </c>
      <c r="I99">
        <v>11000</v>
      </c>
      <c r="N99" s="1" t="s">
        <v>3</v>
      </c>
      <c r="O99" s="1" t="s">
        <v>10</v>
      </c>
      <c r="P99" s="1" t="s">
        <v>131</v>
      </c>
      <c r="Q99" s="1">
        <v>11</v>
      </c>
      <c r="R99" s="1">
        <v>2938.3062534280239</v>
      </c>
    </row>
    <row r="100" spans="2:18">
      <c r="B100" s="1" t="s">
        <v>0</v>
      </c>
      <c r="C100" s="1" t="s">
        <v>12</v>
      </c>
      <c r="D100" s="1" t="s">
        <v>131</v>
      </c>
      <c r="E100" s="1">
        <v>7</v>
      </c>
      <c r="F100" s="1">
        <v>120000</v>
      </c>
      <c r="H100" t="s">
        <v>39</v>
      </c>
      <c r="I100">
        <v>48000</v>
      </c>
      <c r="N100" s="1" t="s">
        <v>0</v>
      </c>
      <c r="O100" s="1" t="s">
        <v>13</v>
      </c>
      <c r="P100" s="1" t="s">
        <v>134</v>
      </c>
      <c r="Q100" s="1">
        <v>12</v>
      </c>
      <c r="R100" s="1">
        <v>16800</v>
      </c>
    </row>
    <row r="101" spans="2:18">
      <c r="B101" s="1" t="s">
        <v>5</v>
      </c>
      <c r="C101" s="1" t="s">
        <v>64</v>
      </c>
      <c r="D101" s="1" t="s">
        <v>134</v>
      </c>
      <c r="E101" s="1">
        <v>10</v>
      </c>
      <c r="F101" s="1">
        <v>15092.18020692008</v>
      </c>
      <c r="H101" t="s">
        <v>31</v>
      </c>
      <c r="I101">
        <v>43014.900191685309</v>
      </c>
      <c r="N101" s="1" t="s">
        <v>2</v>
      </c>
      <c r="O101" s="1" t="s">
        <v>10</v>
      </c>
      <c r="P101" s="1" t="s">
        <v>134</v>
      </c>
      <c r="Q101" s="1">
        <v>10</v>
      </c>
      <c r="R101" s="1">
        <v>37000</v>
      </c>
    </row>
    <row r="102" spans="2:18">
      <c r="B102" s="1" t="s">
        <v>8</v>
      </c>
      <c r="C102" s="1" t="s">
        <v>23</v>
      </c>
      <c r="D102" s="1" t="s">
        <v>131</v>
      </c>
      <c r="E102" s="1">
        <v>10</v>
      </c>
      <c r="F102" s="1">
        <v>36000</v>
      </c>
      <c r="H102" t="s">
        <v>96</v>
      </c>
      <c r="I102">
        <v>100000</v>
      </c>
      <c r="N102" s="1" t="s">
        <v>0</v>
      </c>
      <c r="O102" s="1" t="s">
        <v>10</v>
      </c>
      <c r="P102" s="1" t="s">
        <v>134</v>
      </c>
      <c r="Q102" s="1">
        <v>4.5</v>
      </c>
      <c r="R102" s="1">
        <v>5342.3750062327708</v>
      </c>
    </row>
    <row r="103" spans="2:18">
      <c r="B103" s="1" t="s">
        <v>0</v>
      </c>
      <c r="C103" s="1" t="s">
        <v>15</v>
      </c>
      <c r="D103" s="1" t="s">
        <v>133</v>
      </c>
      <c r="E103" s="1">
        <v>4</v>
      </c>
      <c r="F103" s="1">
        <v>63519.971949580387</v>
      </c>
      <c r="H103" t="s">
        <v>24</v>
      </c>
      <c r="I103">
        <v>67240.730112795849</v>
      </c>
      <c r="N103" s="1" t="s">
        <v>7</v>
      </c>
      <c r="O103" s="1" t="s">
        <v>10</v>
      </c>
      <c r="P103" s="1" t="s">
        <v>131</v>
      </c>
      <c r="Q103" s="1">
        <v>3</v>
      </c>
      <c r="R103" s="1">
        <v>3561.5833374885137</v>
      </c>
    </row>
    <row r="104" spans="2:18">
      <c r="B104" s="1" t="s">
        <v>8</v>
      </c>
      <c r="C104" s="1" t="s">
        <v>12</v>
      </c>
      <c r="D104" s="1" t="s">
        <v>133</v>
      </c>
      <c r="E104" s="1">
        <v>7</v>
      </c>
      <c r="F104" s="1">
        <v>108000</v>
      </c>
      <c r="H104" t="s">
        <v>16</v>
      </c>
      <c r="I104">
        <v>11650</v>
      </c>
      <c r="N104" s="1" t="s">
        <v>3</v>
      </c>
      <c r="O104" s="1" t="s">
        <v>10</v>
      </c>
      <c r="P104" s="1" t="s">
        <v>133</v>
      </c>
      <c r="Q104" s="1">
        <v>8</v>
      </c>
      <c r="R104" s="1">
        <v>8547.8000099724322</v>
      </c>
    </row>
    <row r="105" spans="2:18">
      <c r="B105" s="1" t="s">
        <v>0</v>
      </c>
      <c r="C105" s="1" t="s">
        <v>12</v>
      </c>
      <c r="D105" s="1" t="s">
        <v>134</v>
      </c>
      <c r="E105" s="1">
        <v>5</v>
      </c>
      <c r="F105" s="1">
        <v>75000</v>
      </c>
      <c r="H105" t="s">
        <v>74</v>
      </c>
      <c r="I105">
        <v>35000</v>
      </c>
      <c r="N105" s="1" t="s">
        <v>3</v>
      </c>
      <c r="O105" s="1" t="s">
        <v>10</v>
      </c>
      <c r="P105" s="1" t="s">
        <v>131</v>
      </c>
      <c r="Q105" s="1">
        <v>8</v>
      </c>
      <c r="R105" s="1">
        <v>5800</v>
      </c>
    </row>
    <row r="106" spans="2:18">
      <c r="B106" s="1" t="s">
        <v>3</v>
      </c>
      <c r="C106" s="1" t="s">
        <v>10</v>
      </c>
      <c r="D106" s="1" t="s">
        <v>132</v>
      </c>
      <c r="E106" s="1">
        <v>3</v>
      </c>
      <c r="F106" s="1">
        <v>7123.1666749770275</v>
      </c>
      <c r="H106" t="s">
        <v>12</v>
      </c>
      <c r="I106">
        <v>72738.12965964344</v>
      </c>
      <c r="N106" s="1" t="s">
        <v>7</v>
      </c>
      <c r="O106" s="1" t="s">
        <v>10</v>
      </c>
      <c r="P106" s="1" t="s">
        <v>131</v>
      </c>
      <c r="Q106" s="1">
        <v>3</v>
      </c>
      <c r="R106" s="1">
        <v>4095.8208381117906</v>
      </c>
    </row>
    <row r="107" spans="2:18">
      <c r="B107" s="1" t="s">
        <v>3</v>
      </c>
      <c r="C107" s="1" t="s">
        <v>10</v>
      </c>
      <c r="D107" s="1" t="s">
        <v>132</v>
      </c>
      <c r="E107" s="1">
        <v>25</v>
      </c>
      <c r="F107" s="1">
        <v>50000</v>
      </c>
      <c r="H107" t="s">
        <v>77</v>
      </c>
      <c r="I107">
        <v>10000</v>
      </c>
      <c r="N107" s="1" t="s">
        <v>3</v>
      </c>
      <c r="O107" s="1" t="s">
        <v>13</v>
      </c>
      <c r="P107" s="1" t="s">
        <v>132</v>
      </c>
      <c r="Q107" s="1">
        <v>3</v>
      </c>
      <c r="R107" s="1">
        <v>4914.9850057341491</v>
      </c>
    </row>
    <row r="108" spans="2:18">
      <c r="B108" s="1" t="s">
        <v>0</v>
      </c>
      <c r="C108" s="1" t="s">
        <v>12</v>
      </c>
      <c r="D108" s="1" t="s">
        <v>134</v>
      </c>
      <c r="E108" s="1">
        <v>15</v>
      </c>
      <c r="F108" s="1">
        <v>45000</v>
      </c>
      <c r="H108" t="s">
        <v>101</v>
      </c>
      <c r="I108">
        <v>10000</v>
      </c>
      <c r="N108" s="1" t="s">
        <v>3</v>
      </c>
      <c r="O108" s="1" t="s">
        <v>32</v>
      </c>
      <c r="P108" s="1" t="s">
        <v>134</v>
      </c>
      <c r="Q108" s="1">
        <v>12</v>
      </c>
      <c r="R108" s="1">
        <v>24000</v>
      </c>
    </row>
    <row r="109" spans="2:18">
      <c r="B109" s="1" t="s">
        <v>5</v>
      </c>
      <c r="C109" s="1" t="s">
        <v>12</v>
      </c>
      <c r="D109" s="1" t="s">
        <v>134</v>
      </c>
      <c r="E109" s="1">
        <v>7</v>
      </c>
      <c r="F109" s="1">
        <v>45000</v>
      </c>
      <c r="H109" t="s">
        <v>83</v>
      </c>
      <c r="I109">
        <v>13000</v>
      </c>
      <c r="N109" s="1" t="s">
        <v>5</v>
      </c>
      <c r="O109" s="1" t="s">
        <v>31</v>
      </c>
      <c r="P109" s="1" t="s">
        <v>133</v>
      </c>
      <c r="Q109" s="1">
        <v>15</v>
      </c>
      <c r="R109" s="1">
        <v>24000</v>
      </c>
    </row>
    <row r="110" spans="2:18">
      <c r="B110" s="1" t="s">
        <v>3</v>
      </c>
      <c r="C110" s="1" t="s">
        <v>12</v>
      </c>
      <c r="D110" s="1" t="s">
        <v>133</v>
      </c>
      <c r="E110" s="1">
        <v>20</v>
      </c>
      <c r="F110" s="1">
        <v>90000</v>
      </c>
      <c r="H110" t="s">
        <v>80</v>
      </c>
      <c r="I110">
        <v>36400</v>
      </c>
      <c r="N110" s="1" t="s">
        <v>3</v>
      </c>
      <c r="O110" s="1" t="s">
        <v>10</v>
      </c>
      <c r="P110" s="1" t="s">
        <v>131</v>
      </c>
      <c r="Q110" s="1">
        <v>7.3</v>
      </c>
      <c r="R110" s="1">
        <v>8738</v>
      </c>
    </row>
    <row r="111" spans="2:18">
      <c r="B111" s="1" t="s">
        <v>0</v>
      </c>
      <c r="C111" s="1" t="s">
        <v>10</v>
      </c>
      <c r="D111" s="1" t="s">
        <v>133</v>
      </c>
      <c r="E111" s="1">
        <v>5</v>
      </c>
      <c r="F111" s="1">
        <v>4273.9000049862161</v>
      </c>
      <c r="N111" s="1" t="s">
        <v>0</v>
      </c>
      <c r="O111" s="1" t="s">
        <v>66</v>
      </c>
      <c r="P111" s="1" t="s">
        <v>134</v>
      </c>
      <c r="Q111" s="1">
        <v>1</v>
      </c>
      <c r="R111" s="1">
        <v>15000</v>
      </c>
    </row>
    <row r="112" spans="2:18">
      <c r="B112" s="1" t="s">
        <v>3</v>
      </c>
      <c r="C112" s="1" t="s">
        <v>10</v>
      </c>
      <c r="D112" s="1" t="s">
        <v>132</v>
      </c>
      <c r="E112" s="1">
        <v>10</v>
      </c>
      <c r="F112" s="1">
        <v>50000</v>
      </c>
      <c r="N112" s="1" t="s">
        <v>3</v>
      </c>
      <c r="O112" s="1" t="s">
        <v>31</v>
      </c>
      <c r="P112" s="1" t="s">
        <v>133</v>
      </c>
      <c r="Q112" s="1">
        <v>6</v>
      </c>
      <c r="R112" s="1">
        <v>56400</v>
      </c>
    </row>
    <row r="113" spans="2:18">
      <c r="B113" s="1" t="s">
        <v>0</v>
      </c>
      <c r="C113" s="1" t="s">
        <v>12</v>
      </c>
      <c r="D113" s="1" t="s">
        <v>133</v>
      </c>
      <c r="E113" s="1">
        <v>17</v>
      </c>
      <c r="F113" s="1">
        <v>65000</v>
      </c>
      <c r="N113" s="1" t="s">
        <v>0</v>
      </c>
      <c r="O113" s="1" t="s">
        <v>10</v>
      </c>
      <c r="P113" s="1" t="s">
        <v>134</v>
      </c>
      <c r="Q113" s="1">
        <v>4.5</v>
      </c>
      <c r="R113" s="1">
        <v>10200</v>
      </c>
    </row>
    <row r="114" spans="2:18">
      <c r="B114" s="1" t="s">
        <v>0</v>
      </c>
      <c r="C114" s="1" t="s">
        <v>12</v>
      </c>
      <c r="D114" s="1" t="s">
        <v>133</v>
      </c>
      <c r="E114" s="1">
        <v>18</v>
      </c>
      <c r="F114" s="1">
        <v>70000</v>
      </c>
      <c r="N114" s="1" t="s">
        <v>7</v>
      </c>
      <c r="O114" s="1" t="s">
        <v>10</v>
      </c>
      <c r="P114" s="1" t="s">
        <v>131</v>
      </c>
      <c r="Q114" s="1">
        <v>4.5</v>
      </c>
      <c r="R114" s="1">
        <v>5787.5729234188348</v>
      </c>
    </row>
    <row r="115" spans="2:18">
      <c r="B115" s="1" t="s">
        <v>0</v>
      </c>
      <c r="C115" s="1" t="s">
        <v>12</v>
      </c>
      <c r="D115" s="1" t="s">
        <v>134</v>
      </c>
      <c r="E115" s="1">
        <v>5</v>
      </c>
      <c r="F115" s="1">
        <v>160000</v>
      </c>
      <c r="N115" s="1" t="s">
        <v>8</v>
      </c>
      <c r="O115" s="1" t="s">
        <v>12</v>
      </c>
      <c r="P115" s="1" t="s">
        <v>133</v>
      </c>
      <c r="Q115" s="1">
        <v>15</v>
      </c>
      <c r="R115" s="1">
        <v>105000</v>
      </c>
    </row>
    <row r="116" spans="2:18">
      <c r="B116" s="1" t="s">
        <v>3</v>
      </c>
      <c r="C116" s="1" t="s">
        <v>26</v>
      </c>
      <c r="D116" s="1" t="s">
        <v>133</v>
      </c>
      <c r="E116" s="1">
        <v>20</v>
      </c>
      <c r="F116" s="1">
        <v>101990.96564026357</v>
      </c>
      <c r="N116" s="1" t="s">
        <v>3</v>
      </c>
      <c r="O116" s="1" t="s">
        <v>10</v>
      </c>
      <c r="P116" s="1" t="s">
        <v>133</v>
      </c>
      <c r="Q116" s="1">
        <v>5</v>
      </c>
      <c r="R116" s="1">
        <v>4451.9791718606421</v>
      </c>
    </row>
    <row r="117" spans="2:18">
      <c r="B117" s="1" t="s">
        <v>3</v>
      </c>
      <c r="C117" s="1" t="s">
        <v>10</v>
      </c>
      <c r="D117" s="1" t="s">
        <v>134</v>
      </c>
      <c r="E117" s="1">
        <v>10</v>
      </c>
      <c r="F117" s="1">
        <v>6767.0083412281756</v>
      </c>
      <c r="N117" s="1" t="s">
        <v>8</v>
      </c>
      <c r="O117" s="1" t="s">
        <v>10</v>
      </c>
      <c r="P117" s="1" t="s">
        <v>131</v>
      </c>
      <c r="Q117" s="1">
        <v>4</v>
      </c>
      <c r="R117" s="1">
        <v>8369.7208430980063</v>
      </c>
    </row>
    <row r="118" spans="2:18">
      <c r="B118" s="1" t="s">
        <v>0</v>
      </c>
      <c r="C118" s="1" t="s">
        <v>12</v>
      </c>
      <c r="D118" s="1" t="s">
        <v>133</v>
      </c>
      <c r="E118" s="1">
        <v>8</v>
      </c>
      <c r="F118" s="1">
        <v>30000</v>
      </c>
      <c r="N118" s="1" t="s">
        <v>3</v>
      </c>
      <c r="O118" s="1" t="s">
        <v>43</v>
      </c>
      <c r="P118" s="1" t="s">
        <v>134</v>
      </c>
      <c r="Q118" s="1">
        <v>9</v>
      </c>
      <c r="R118" s="1">
        <v>17067.637625607145</v>
      </c>
    </row>
    <row r="119" spans="2:18">
      <c r="B119" s="1" t="s">
        <v>0</v>
      </c>
      <c r="C119" s="1" t="s">
        <v>10</v>
      </c>
      <c r="D119" s="1" t="s">
        <v>134</v>
      </c>
      <c r="E119" s="1">
        <v>3</v>
      </c>
      <c r="F119" s="1">
        <v>7479.3250087258784</v>
      </c>
      <c r="N119" s="1" t="s">
        <v>3</v>
      </c>
      <c r="O119" s="1" t="s">
        <v>26</v>
      </c>
      <c r="P119" s="1" t="s">
        <v>132</v>
      </c>
      <c r="Q119" s="1">
        <v>20</v>
      </c>
      <c r="R119" s="1">
        <v>101990.96564026357</v>
      </c>
    </row>
    <row r="120" spans="2:18">
      <c r="B120" s="1" t="s">
        <v>3</v>
      </c>
      <c r="C120" s="1" t="s">
        <v>12</v>
      </c>
      <c r="D120" s="1" t="s">
        <v>134</v>
      </c>
      <c r="E120" s="1">
        <v>5</v>
      </c>
      <c r="F120" s="1">
        <v>61000</v>
      </c>
      <c r="N120" s="1" t="s">
        <v>0</v>
      </c>
      <c r="O120" s="1" t="s">
        <v>10</v>
      </c>
      <c r="P120" s="1" t="s">
        <v>133</v>
      </c>
      <c r="Q120" s="1">
        <v>3</v>
      </c>
      <c r="R120" s="1">
        <v>3917.7416712373652</v>
      </c>
    </row>
    <row r="121" spans="2:18">
      <c r="B121" s="1" t="s">
        <v>1</v>
      </c>
      <c r="C121" s="1" t="s">
        <v>65</v>
      </c>
      <c r="D121" s="1" t="s">
        <v>134</v>
      </c>
      <c r="E121" s="1">
        <v>20</v>
      </c>
      <c r="F121" s="1">
        <v>13800</v>
      </c>
      <c r="N121" s="1" t="s">
        <v>6</v>
      </c>
      <c r="O121" s="1" t="s">
        <v>12</v>
      </c>
      <c r="P121" s="1" t="s">
        <v>134</v>
      </c>
      <c r="Q121" s="1">
        <v>18</v>
      </c>
      <c r="R121" s="1">
        <v>52000</v>
      </c>
    </row>
    <row r="122" spans="2:18">
      <c r="B122" s="1" t="s">
        <v>0</v>
      </c>
      <c r="C122" s="1" t="s">
        <v>10</v>
      </c>
      <c r="D122" s="1" t="s">
        <v>134</v>
      </c>
      <c r="E122" s="1">
        <v>6</v>
      </c>
      <c r="F122" s="1">
        <v>15136.729184326183</v>
      </c>
      <c r="N122" s="1" t="s">
        <v>0</v>
      </c>
      <c r="O122" s="1" t="s">
        <v>10</v>
      </c>
      <c r="P122" s="1" t="s">
        <v>134</v>
      </c>
      <c r="Q122" s="1">
        <v>2</v>
      </c>
      <c r="R122" s="1">
        <v>4630.058338735068</v>
      </c>
    </row>
    <row r="123" spans="2:18">
      <c r="B123" s="1" t="s">
        <v>3</v>
      </c>
      <c r="C123" s="1" t="s">
        <v>10</v>
      </c>
      <c r="D123" s="1" t="s">
        <v>133</v>
      </c>
      <c r="E123" s="1">
        <v>10</v>
      </c>
      <c r="F123" s="1">
        <v>32054.250037396621</v>
      </c>
      <c r="N123" s="1" t="s">
        <v>0</v>
      </c>
      <c r="O123" s="1" t="s">
        <v>10</v>
      </c>
      <c r="P123" s="1" t="s">
        <v>133</v>
      </c>
      <c r="Q123" s="1">
        <v>3</v>
      </c>
      <c r="R123" s="1">
        <v>2136.9500024931081</v>
      </c>
    </row>
    <row r="124" spans="2:18">
      <c r="B124" s="1" t="s">
        <v>1</v>
      </c>
      <c r="C124" s="1" t="s">
        <v>12</v>
      </c>
      <c r="D124" s="1" t="s">
        <v>134</v>
      </c>
      <c r="E124" s="1">
        <v>15</v>
      </c>
      <c r="F124" s="1">
        <v>80000</v>
      </c>
      <c r="N124" s="1" t="s">
        <v>0</v>
      </c>
      <c r="O124" s="1" t="s">
        <v>10</v>
      </c>
      <c r="P124" s="1" t="s">
        <v>132</v>
      </c>
      <c r="Q124" s="1">
        <v>4</v>
      </c>
      <c r="R124" s="1">
        <v>13000</v>
      </c>
    </row>
    <row r="125" spans="2:18">
      <c r="B125" s="1" t="s">
        <v>3</v>
      </c>
      <c r="C125" s="1" t="s">
        <v>10</v>
      </c>
      <c r="D125" s="1" t="s">
        <v>131</v>
      </c>
      <c r="E125" s="1">
        <v>23</v>
      </c>
      <c r="F125" s="1">
        <v>21000</v>
      </c>
      <c r="N125" s="1" t="s">
        <v>3</v>
      </c>
      <c r="O125" s="1" t="s">
        <v>10</v>
      </c>
      <c r="P125" s="1" t="s">
        <v>133</v>
      </c>
      <c r="Q125" s="1">
        <v>7</v>
      </c>
      <c r="R125" s="1">
        <v>2564.3400029917298</v>
      </c>
    </row>
    <row r="126" spans="2:18">
      <c r="B126" s="1" t="s">
        <v>0</v>
      </c>
      <c r="C126" s="1" t="s">
        <v>27</v>
      </c>
      <c r="D126" s="1" t="s">
        <v>134</v>
      </c>
      <c r="E126" s="1">
        <v>32</v>
      </c>
      <c r="F126" s="1">
        <v>245840.3807575817</v>
      </c>
      <c r="N126" s="1" t="s">
        <v>3</v>
      </c>
      <c r="O126" s="1" t="s">
        <v>10</v>
      </c>
      <c r="P126" s="1" t="s">
        <v>133</v>
      </c>
      <c r="Q126" s="1">
        <v>7</v>
      </c>
      <c r="R126" s="1">
        <v>20479.104190558952</v>
      </c>
    </row>
    <row r="127" spans="2:18">
      <c r="B127" s="1" t="s">
        <v>7</v>
      </c>
      <c r="C127" s="1" t="s">
        <v>10</v>
      </c>
      <c r="D127" s="1" t="s">
        <v>131</v>
      </c>
      <c r="E127" s="1">
        <v>3</v>
      </c>
      <c r="F127" s="1">
        <v>2849.2666699908109</v>
      </c>
      <c r="N127" s="1" t="s">
        <v>5</v>
      </c>
      <c r="O127" s="1" t="s">
        <v>44</v>
      </c>
      <c r="P127" s="1" t="s">
        <v>132</v>
      </c>
      <c r="Q127" s="1">
        <v>10</v>
      </c>
      <c r="R127" s="1">
        <v>33500</v>
      </c>
    </row>
    <row r="128" spans="2:18">
      <c r="B128" s="1" t="s">
        <v>3</v>
      </c>
      <c r="C128" s="1" t="s">
        <v>10</v>
      </c>
      <c r="D128" s="1" t="s">
        <v>131</v>
      </c>
      <c r="E128" s="1">
        <v>26</v>
      </c>
      <c r="F128" s="1">
        <v>8400</v>
      </c>
      <c r="N128" s="1" t="s">
        <v>3</v>
      </c>
      <c r="O128" s="1" t="s">
        <v>10</v>
      </c>
      <c r="P128" s="1" t="s">
        <v>133</v>
      </c>
      <c r="Q128" s="1">
        <v>20</v>
      </c>
      <c r="R128" s="1">
        <v>50000</v>
      </c>
    </row>
    <row r="129" spans="2:18">
      <c r="B129" s="1" t="s">
        <v>8</v>
      </c>
      <c r="C129" s="1" t="s">
        <v>26</v>
      </c>
      <c r="D129" s="1" t="s">
        <v>132</v>
      </c>
      <c r="E129" s="1">
        <v>20</v>
      </c>
      <c r="F129" s="1">
        <v>86692.320794224041</v>
      </c>
      <c r="N129" s="1" t="s">
        <v>3</v>
      </c>
      <c r="O129" s="1" t="s">
        <v>10</v>
      </c>
      <c r="P129" s="1" t="s">
        <v>133</v>
      </c>
      <c r="Q129" s="1">
        <v>3</v>
      </c>
      <c r="R129" s="1">
        <v>5342.3750062327708</v>
      </c>
    </row>
    <row r="130" spans="2:18">
      <c r="B130" s="1" t="s">
        <v>3</v>
      </c>
      <c r="C130" s="1" t="s">
        <v>12</v>
      </c>
      <c r="D130" s="1" t="s">
        <v>134</v>
      </c>
      <c r="E130" s="1">
        <v>20</v>
      </c>
      <c r="F130" s="1">
        <v>50000</v>
      </c>
      <c r="N130" s="1" t="s">
        <v>0</v>
      </c>
      <c r="O130" s="1" t="s">
        <v>10</v>
      </c>
      <c r="P130" s="1" t="s">
        <v>131</v>
      </c>
      <c r="Q130" s="1">
        <v>2</v>
      </c>
      <c r="R130" s="1">
        <v>11539.530013462785</v>
      </c>
    </row>
    <row r="131" spans="2:18">
      <c r="B131" s="1" t="s">
        <v>7</v>
      </c>
      <c r="C131" s="1" t="s">
        <v>10</v>
      </c>
      <c r="D131" s="1" t="s">
        <v>131</v>
      </c>
      <c r="E131" s="1">
        <v>6</v>
      </c>
      <c r="F131" s="1">
        <v>4000</v>
      </c>
      <c r="N131" s="1" t="s">
        <v>3</v>
      </c>
      <c r="O131" s="1" t="s">
        <v>10</v>
      </c>
      <c r="P131" s="1" t="s">
        <v>134</v>
      </c>
      <c r="Q131" s="1">
        <v>23</v>
      </c>
      <c r="R131" s="1">
        <v>7000</v>
      </c>
    </row>
    <row r="132" spans="2:18">
      <c r="B132" s="1" t="s">
        <v>0</v>
      </c>
      <c r="C132" s="1" t="s">
        <v>26</v>
      </c>
      <c r="D132" s="1" t="s">
        <v>131</v>
      </c>
      <c r="E132" s="1">
        <v>1</v>
      </c>
      <c r="F132" s="1">
        <v>101990.96564026357</v>
      </c>
      <c r="N132" s="1" t="s">
        <v>7</v>
      </c>
      <c r="O132" s="1" t="s">
        <v>10</v>
      </c>
      <c r="P132" s="1" t="s">
        <v>133</v>
      </c>
      <c r="Q132" s="1">
        <v>6</v>
      </c>
      <c r="R132" s="1">
        <v>6767.0083412281756</v>
      </c>
    </row>
    <row r="133" spans="2:18">
      <c r="B133" s="1" t="s">
        <v>3</v>
      </c>
      <c r="C133" s="1" t="s">
        <v>12</v>
      </c>
      <c r="D133" s="1" t="s">
        <v>132</v>
      </c>
      <c r="E133" s="1">
        <v>10</v>
      </c>
      <c r="F133" s="1">
        <v>95000</v>
      </c>
      <c r="N133" s="1" t="s">
        <v>8</v>
      </c>
      <c r="O133" s="1" t="s">
        <v>67</v>
      </c>
      <c r="P133" s="1" t="s">
        <v>133</v>
      </c>
      <c r="Q133" s="1">
        <v>2</v>
      </c>
      <c r="R133" s="1">
        <v>3000</v>
      </c>
    </row>
    <row r="134" spans="2:18">
      <c r="B134" s="1" t="s">
        <v>3</v>
      </c>
      <c r="C134" s="1" t="s">
        <v>66</v>
      </c>
      <c r="D134" s="1" t="s">
        <v>133</v>
      </c>
      <c r="E134" s="1">
        <v>5</v>
      </c>
      <c r="F134" s="1">
        <v>10000</v>
      </c>
      <c r="N134" s="1" t="s">
        <v>7</v>
      </c>
      <c r="O134" s="1" t="s">
        <v>10</v>
      </c>
      <c r="P134" s="1" t="s">
        <v>131</v>
      </c>
      <c r="Q134" s="1">
        <v>4</v>
      </c>
      <c r="R134" s="1">
        <v>4451.9791718606421</v>
      </c>
    </row>
    <row r="135" spans="2:18">
      <c r="B135" s="1" t="s">
        <v>7</v>
      </c>
      <c r="C135" s="1" t="s">
        <v>10</v>
      </c>
      <c r="D135" s="1" t="s">
        <v>131</v>
      </c>
      <c r="E135" s="1">
        <v>4</v>
      </c>
      <c r="F135" s="1">
        <v>4200</v>
      </c>
      <c r="N135" s="1" t="s">
        <v>4</v>
      </c>
      <c r="O135" s="1" t="s">
        <v>10</v>
      </c>
      <c r="P135" s="1" t="s">
        <v>134</v>
      </c>
      <c r="Q135" s="1">
        <v>4.5</v>
      </c>
      <c r="R135" s="1">
        <v>2671.1875031163854</v>
      </c>
    </row>
    <row r="136" spans="2:18">
      <c r="B136" s="1" t="s">
        <v>3</v>
      </c>
      <c r="C136" s="1" t="s">
        <v>10</v>
      </c>
      <c r="D136" s="1" t="s">
        <v>134</v>
      </c>
      <c r="E136" s="1">
        <v>12</v>
      </c>
      <c r="F136" s="1">
        <v>12821.700014958649</v>
      </c>
      <c r="N136" s="1" t="s">
        <v>3</v>
      </c>
      <c r="O136" s="1" t="s">
        <v>10</v>
      </c>
      <c r="P136" s="1" t="s">
        <v>134</v>
      </c>
      <c r="Q136" s="1">
        <v>5</v>
      </c>
      <c r="R136" s="1">
        <v>4957.7240057840108</v>
      </c>
    </row>
    <row r="137" spans="2:18">
      <c r="B137" s="1" t="s">
        <v>0</v>
      </c>
      <c r="C137" s="1" t="s">
        <v>12</v>
      </c>
      <c r="D137" s="1" t="s">
        <v>131</v>
      </c>
      <c r="E137" s="1">
        <v>3</v>
      </c>
      <c r="F137" s="1">
        <v>39000</v>
      </c>
      <c r="N137" s="1" t="s">
        <v>5</v>
      </c>
      <c r="O137" s="1" t="s">
        <v>10</v>
      </c>
      <c r="P137" s="1" t="s">
        <v>133</v>
      </c>
      <c r="Q137" s="1">
        <v>14</v>
      </c>
      <c r="R137" s="1">
        <v>3205.4250037396623</v>
      </c>
    </row>
    <row r="138" spans="2:18">
      <c r="B138" s="1" t="s">
        <v>0</v>
      </c>
      <c r="C138" s="1" t="s">
        <v>12</v>
      </c>
      <c r="D138" s="1" t="s">
        <v>134</v>
      </c>
      <c r="E138" s="1">
        <v>12</v>
      </c>
      <c r="F138" s="1">
        <v>60000</v>
      </c>
      <c r="N138" s="1" t="s">
        <v>3</v>
      </c>
      <c r="O138" s="1" t="s">
        <v>10</v>
      </c>
      <c r="P138" s="1" t="s">
        <v>134</v>
      </c>
      <c r="Q138" s="1">
        <v>7</v>
      </c>
      <c r="R138" s="1">
        <v>14246.333349954055</v>
      </c>
    </row>
    <row r="139" spans="2:18">
      <c r="B139" s="1" t="s">
        <v>0</v>
      </c>
      <c r="C139" s="1" t="s">
        <v>26</v>
      </c>
      <c r="D139" s="1" t="s">
        <v>131</v>
      </c>
      <c r="E139" s="1">
        <v>10</v>
      </c>
      <c r="F139" s="1">
        <v>173384.64158844808</v>
      </c>
      <c r="N139" s="1" t="s">
        <v>0</v>
      </c>
      <c r="O139" s="1" t="s">
        <v>10</v>
      </c>
      <c r="P139" s="1" t="s">
        <v>131</v>
      </c>
      <c r="Q139" s="1">
        <v>7</v>
      </c>
      <c r="R139" s="1">
        <v>5342.3750062327708</v>
      </c>
    </row>
    <row r="140" spans="2:18">
      <c r="B140" s="1" t="s">
        <v>0</v>
      </c>
      <c r="C140" s="1" t="s">
        <v>12</v>
      </c>
      <c r="D140" s="1" t="s">
        <v>133</v>
      </c>
      <c r="E140" s="1">
        <v>20</v>
      </c>
      <c r="F140" s="1">
        <v>125000</v>
      </c>
      <c r="N140" s="1" t="s">
        <v>0</v>
      </c>
      <c r="O140" s="1" t="s">
        <v>10</v>
      </c>
      <c r="P140" s="1" t="s">
        <v>131</v>
      </c>
      <c r="Q140" s="1">
        <v>2</v>
      </c>
      <c r="R140" s="1">
        <v>6588.9291743537506</v>
      </c>
    </row>
    <row r="141" spans="2:18">
      <c r="B141" s="1" t="s">
        <v>5</v>
      </c>
      <c r="C141" s="1" t="s">
        <v>26</v>
      </c>
      <c r="D141" s="1" t="s">
        <v>131</v>
      </c>
      <c r="E141" s="1">
        <v>4</v>
      </c>
      <c r="F141" s="1">
        <v>79552.953199405587</v>
      </c>
      <c r="N141" s="1" t="s">
        <v>0</v>
      </c>
      <c r="O141" s="1" t="s">
        <v>10</v>
      </c>
      <c r="P141" s="1" t="s">
        <v>131</v>
      </c>
      <c r="Q141" s="1">
        <v>2</v>
      </c>
      <c r="R141" s="1">
        <v>6588.9291743537506</v>
      </c>
    </row>
    <row r="142" spans="2:18">
      <c r="B142" s="1" t="s">
        <v>5</v>
      </c>
      <c r="C142" s="1" t="s">
        <v>10</v>
      </c>
      <c r="D142" s="1" t="s">
        <v>134</v>
      </c>
      <c r="E142" s="1">
        <v>3</v>
      </c>
      <c r="F142" s="1">
        <v>3561.5833374885137</v>
      </c>
      <c r="N142" s="1" t="s">
        <v>6</v>
      </c>
      <c r="O142" s="1" t="s">
        <v>12</v>
      </c>
      <c r="P142" s="1" t="s">
        <v>134</v>
      </c>
      <c r="Q142" s="1">
        <v>10</v>
      </c>
      <c r="R142" s="1">
        <v>35000</v>
      </c>
    </row>
    <row r="143" spans="2:18">
      <c r="B143" s="1" t="s">
        <v>3</v>
      </c>
      <c r="C143" s="1" t="s">
        <v>12</v>
      </c>
      <c r="D143" s="1" t="s">
        <v>134</v>
      </c>
      <c r="E143" s="1">
        <v>8</v>
      </c>
      <c r="F143" s="1">
        <v>80000</v>
      </c>
      <c r="N143" s="1" t="s">
        <v>5</v>
      </c>
      <c r="O143" s="1" t="s">
        <v>10</v>
      </c>
      <c r="P143" s="1" t="s">
        <v>134</v>
      </c>
      <c r="Q143" s="1">
        <v>4</v>
      </c>
      <c r="R143" s="1">
        <v>12821.700014958649</v>
      </c>
    </row>
    <row r="144" spans="2:18">
      <c r="B144" s="1" t="s">
        <v>0</v>
      </c>
      <c r="C144" s="1" t="s">
        <v>10</v>
      </c>
      <c r="D144" s="1" t="s">
        <v>133</v>
      </c>
      <c r="E144" s="1">
        <v>3</v>
      </c>
      <c r="F144" s="1">
        <v>10684.750012465542</v>
      </c>
      <c r="N144" s="1" t="s">
        <v>3</v>
      </c>
      <c r="O144" s="1" t="s">
        <v>10</v>
      </c>
      <c r="P144" s="1" t="s">
        <v>132</v>
      </c>
      <c r="Q144" s="1">
        <v>2</v>
      </c>
      <c r="R144" s="1">
        <v>10684.750012465542</v>
      </c>
    </row>
    <row r="145" spans="2:18">
      <c r="B145" s="1" t="s">
        <v>2</v>
      </c>
      <c r="C145" s="1" t="s">
        <v>10</v>
      </c>
      <c r="D145" s="1" t="s">
        <v>131</v>
      </c>
      <c r="E145" s="1">
        <v>2</v>
      </c>
      <c r="F145" s="1">
        <v>5342.3750062327708</v>
      </c>
      <c r="N145" s="1" t="s">
        <v>3</v>
      </c>
      <c r="O145" s="1" t="s">
        <v>10</v>
      </c>
      <c r="P145" s="1" t="s">
        <v>134</v>
      </c>
      <c r="Q145" s="1">
        <v>2</v>
      </c>
      <c r="R145" s="1">
        <v>10000</v>
      </c>
    </row>
    <row r="146" spans="2:18">
      <c r="B146" s="1" t="s">
        <v>3</v>
      </c>
      <c r="C146" s="1" t="s">
        <v>10</v>
      </c>
      <c r="D146" s="1" t="s">
        <v>134</v>
      </c>
      <c r="E146" s="1">
        <v>1.5</v>
      </c>
      <c r="F146" s="1">
        <v>71231.666749770273</v>
      </c>
      <c r="N146" s="1" t="s">
        <v>0</v>
      </c>
      <c r="O146" s="1" t="s">
        <v>10</v>
      </c>
      <c r="P146" s="1" t="s">
        <v>132</v>
      </c>
      <c r="Q146" s="1">
        <v>0</v>
      </c>
      <c r="R146" s="1">
        <v>2136.9500024931081</v>
      </c>
    </row>
    <row r="147" spans="2:18">
      <c r="B147" s="1" t="s">
        <v>4</v>
      </c>
      <c r="C147" s="1" t="s">
        <v>10</v>
      </c>
      <c r="D147" s="1" t="s">
        <v>132</v>
      </c>
      <c r="E147" s="1">
        <v>6</v>
      </c>
      <c r="F147" s="1">
        <v>80135.625093491559</v>
      </c>
      <c r="N147" s="1" t="s">
        <v>0</v>
      </c>
      <c r="O147" s="1" t="s">
        <v>10</v>
      </c>
      <c r="P147" s="1" t="s">
        <v>134</v>
      </c>
      <c r="Q147" s="1">
        <v>4</v>
      </c>
      <c r="R147" s="1">
        <v>8547.8000099724322</v>
      </c>
    </row>
    <row r="148" spans="2:18">
      <c r="B148" s="1" t="s">
        <v>3</v>
      </c>
      <c r="C148" s="1" t="s">
        <v>27</v>
      </c>
      <c r="D148" s="1" t="s">
        <v>134</v>
      </c>
      <c r="E148" s="1">
        <v>5</v>
      </c>
      <c r="F148" s="1">
        <v>54084.883766667976</v>
      </c>
      <c r="N148" s="1" t="s">
        <v>0</v>
      </c>
      <c r="O148" s="1" t="s">
        <v>10</v>
      </c>
      <c r="P148" s="1" t="s">
        <v>131</v>
      </c>
      <c r="Q148" s="1">
        <v>8</v>
      </c>
      <c r="R148" s="1">
        <v>8013.5625093491553</v>
      </c>
    </row>
    <row r="149" spans="2:18">
      <c r="B149" s="1" t="s">
        <v>0</v>
      </c>
      <c r="C149" s="1" t="s">
        <v>12</v>
      </c>
      <c r="D149" s="1" t="s">
        <v>134</v>
      </c>
      <c r="E149" s="1">
        <v>30</v>
      </c>
      <c r="F149" s="1">
        <v>53000</v>
      </c>
      <c r="N149" s="1" t="s">
        <v>8</v>
      </c>
      <c r="O149" s="1" t="s">
        <v>10</v>
      </c>
      <c r="P149" s="1" t="s">
        <v>134</v>
      </c>
      <c r="Q149" s="1">
        <v>0</v>
      </c>
      <c r="R149" s="1">
        <v>7123.1666749770275</v>
      </c>
    </row>
    <row r="150" spans="2:18">
      <c r="B150" s="1" t="s">
        <v>7</v>
      </c>
      <c r="C150" s="1" t="s">
        <v>10</v>
      </c>
      <c r="D150" s="1" t="s">
        <v>134</v>
      </c>
      <c r="E150" s="1">
        <v>1</v>
      </c>
      <c r="F150" s="1">
        <v>5342.3750062327708</v>
      </c>
      <c r="N150" s="1" t="s">
        <v>0</v>
      </c>
      <c r="O150" s="1" t="s">
        <v>10</v>
      </c>
      <c r="P150" s="1" t="s">
        <v>131</v>
      </c>
      <c r="Q150" s="1">
        <v>5</v>
      </c>
      <c r="R150" s="1">
        <v>40958.208381117904</v>
      </c>
    </row>
    <row r="151" spans="2:18">
      <c r="B151" s="1" t="s">
        <v>3</v>
      </c>
      <c r="C151" s="1" t="s">
        <v>10</v>
      </c>
      <c r="D151" s="1" t="s">
        <v>132</v>
      </c>
      <c r="E151" s="1">
        <v>5</v>
      </c>
      <c r="F151" s="1">
        <v>7123.1666749770275</v>
      </c>
      <c r="N151" s="1" t="s">
        <v>3</v>
      </c>
      <c r="O151" s="1" t="s">
        <v>10</v>
      </c>
      <c r="P151" s="1" t="s">
        <v>134</v>
      </c>
      <c r="Q151" s="1">
        <v>2</v>
      </c>
      <c r="R151" s="1">
        <v>11325.835013213473</v>
      </c>
    </row>
    <row r="152" spans="2:18">
      <c r="B152" s="1" t="s">
        <v>3</v>
      </c>
      <c r="C152" s="1" t="s">
        <v>10</v>
      </c>
      <c r="D152" s="1" t="s">
        <v>134</v>
      </c>
      <c r="E152" s="1">
        <v>11</v>
      </c>
      <c r="F152" s="1">
        <v>10684.750012465542</v>
      </c>
      <c r="N152" s="1" t="s">
        <v>5</v>
      </c>
      <c r="O152" s="1" t="s">
        <v>68</v>
      </c>
      <c r="P152" s="1" t="s">
        <v>134</v>
      </c>
      <c r="Q152" s="1">
        <v>2</v>
      </c>
      <c r="R152" s="1">
        <v>15000</v>
      </c>
    </row>
    <row r="153" spans="2:18">
      <c r="B153" s="1" t="s">
        <v>7</v>
      </c>
      <c r="C153" s="1" t="s">
        <v>10</v>
      </c>
      <c r="D153" s="1" t="s">
        <v>131</v>
      </c>
      <c r="E153" s="1">
        <v>4</v>
      </c>
      <c r="F153" s="1">
        <v>4000</v>
      </c>
      <c r="N153" s="1" t="s">
        <v>0</v>
      </c>
      <c r="O153" s="1" t="s">
        <v>31</v>
      </c>
      <c r="P153" s="1" t="s">
        <v>134</v>
      </c>
      <c r="Q153" s="1">
        <v>12</v>
      </c>
      <c r="R153" s="1">
        <v>12000</v>
      </c>
    </row>
    <row r="154" spans="2:18">
      <c r="B154" s="1" t="s">
        <v>3</v>
      </c>
      <c r="C154" s="1" t="s">
        <v>42</v>
      </c>
      <c r="D154" s="1" t="s">
        <v>131</v>
      </c>
      <c r="E154" s="1">
        <v>1</v>
      </c>
      <c r="F154" s="1">
        <v>8000</v>
      </c>
      <c r="N154" s="1" t="s">
        <v>7</v>
      </c>
      <c r="O154" s="1" t="s">
        <v>10</v>
      </c>
      <c r="P154" s="1" t="s">
        <v>133</v>
      </c>
      <c r="Q154" s="1">
        <v>1</v>
      </c>
      <c r="R154" s="1">
        <v>8903.9583437212841</v>
      </c>
    </row>
    <row r="155" spans="2:18">
      <c r="B155" s="1" t="s">
        <v>3</v>
      </c>
      <c r="C155" s="1" t="s">
        <v>10</v>
      </c>
      <c r="D155" s="1" t="s">
        <v>133</v>
      </c>
      <c r="E155" s="1">
        <v>5</v>
      </c>
      <c r="F155" s="1">
        <v>2671.1875031163854</v>
      </c>
      <c r="N155" s="1" t="s">
        <v>2</v>
      </c>
      <c r="O155" s="1" t="s">
        <v>10</v>
      </c>
      <c r="P155" s="1" t="s">
        <v>131</v>
      </c>
      <c r="Q155" s="1">
        <v>2</v>
      </c>
      <c r="R155" s="1">
        <v>8903.9583437212841</v>
      </c>
    </row>
    <row r="156" spans="2:18">
      <c r="B156" s="1" t="s">
        <v>2</v>
      </c>
      <c r="C156" s="1" t="s">
        <v>10</v>
      </c>
      <c r="D156" s="1" t="s">
        <v>133</v>
      </c>
      <c r="E156" s="1">
        <v>3</v>
      </c>
      <c r="F156" s="1">
        <v>14246.333349954055</v>
      </c>
      <c r="N156" s="1" t="s">
        <v>3</v>
      </c>
      <c r="O156" s="1" t="s">
        <v>10</v>
      </c>
      <c r="P156" s="1" t="s">
        <v>131</v>
      </c>
      <c r="Q156" s="1">
        <v>10</v>
      </c>
      <c r="R156" s="1">
        <v>12821.700014958649</v>
      </c>
    </row>
    <row r="157" spans="2:18">
      <c r="B157" s="1" t="s">
        <v>7</v>
      </c>
      <c r="C157" s="1" t="s">
        <v>10</v>
      </c>
      <c r="D157" s="1" t="s">
        <v>132</v>
      </c>
      <c r="E157" s="1">
        <v>3</v>
      </c>
      <c r="F157" s="1">
        <v>8547.8000099724322</v>
      </c>
      <c r="N157" s="1" t="s">
        <v>3</v>
      </c>
      <c r="O157" s="1" t="s">
        <v>10</v>
      </c>
      <c r="P157" s="1" t="s">
        <v>131</v>
      </c>
      <c r="Q157" s="1">
        <v>7</v>
      </c>
      <c r="R157" s="1">
        <v>3205.4250037396623</v>
      </c>
    </row>
    <row r="158" spans="2:18">
      <c r="B158" s="1" t="s">
        <v>3</v>
      </c>
      <c r="C158" s="1" t="s">
        <v>10</v>
      </c>
      <c r="D158" s="1" t="s">
        <v>133</v>
      </c>
      <c r="E158" s="1">
        <v>5</v>
      </c>
      <c r="F158" s="1">
        <v>7693.0200089751897</v>
      </c>
      <c r="N158" s="1" t="s">
        <v>3</v>
      </c>
      <c r="O158" s="1" t="s">
        <v>10</v>
      </c>
      <c r="P158" s="1" t="s">
        <v>133</v>
      </c>
      <c r="Q158" s="1">
        <v>6</v>
      </c>
      <c r="R158" s="1">
        <v>6677.9687577909626</v>
      </c>
    </row>
    <row r="159" spans="2:18">
      <c r="B159" s="1" t="s">
        <v>3</v>
      </c>
      <c r="C159" s="1" t="s">
        <v>10</v>
      </c>
      <c r="D159" s="1" t="s">
        <v>131</v>
      </c>
      <c r="E159" s="1">
        <v>8</v>
      </c>
      <c r="F159" s="1">
        <v>4000</v>
      </c>
      <c r="N159" s="1" t="s">
        <v>3</v>
      </c>
      <c r="O159" s="1" t="s">
        <v>59</v>
      </c>
      <c r="P159" s="1" t="s">
        <v>134</v>
      </c>
      <c r="Q159" s="1">
        <v>15</v>
      </c>
      <c r="R159" s="1">
        <v>67794.987956419791</v>
      </c>
    </row>
    <row r="160" spans="2:18">
      <c r="B160" s="1" t="s">
        <v>3</v>
      </c>
      <c r="C160" s="1" t="s">
        <v>10</v>
      </c>
      <c r="D160" s="1" t="s">
        <v>131</v>
      </c>
      <c r="E160" s="1">
        <v>3</v>
      </c>
      <c r="F160" s="1">
        <v>5400</v>
      </c>
      <c r="N160" s="1" t="s">
        <v>3</v>
      </c>
      <c r="O160" s="1" t="s">
        <v>10</v>
      </c>
      <c r="P160" s="1" t="s">
        <v>133</v>
      </c>
      <c r="Q160" s="1">
        <v>6</v>
      </c>
      <c r="R160" s="1">
        <v>31250</v>
      </c>
    </row>
    <row r="161" spans="2:18">
      <c r="B161" s="1" t="s">
        <v>3</v>
      </c>
      <c r="C161" s="1" t="s">
        <v>10</v>
      </c>
      <c r="D161" s="1" t="s">
        <v>133</v>
      </c>
      <c r="E161" s="1">
        <v>10</v>
      </c>
      <c r="F161" s="1">
        <v>186983.12521814698</v>
      </c>
      <c r="N161" s="1" t="s">
        <v>3</v>
      </c>
      <c r="O161" s="1" t="s">
        <v>13</v>
      </c>
      <c r="P161" s="1" t="s">
        <v>131</v>
      </c>
      <c r="Q161" s="1">
        <v>2</v>
      </c>
      <c r="R161" s="1">
        <v>2165.2740982270229</v>
      </c>
    </row>
    <row r="162" spans="2:18">
      <c r="B162" s="1" t="s">
        <v>0</v>
      </c>
      <c r="C162" s="1" t="s">
        <v>10</v>
      </c>
      <c r="D162" s="1" t="s">
        <v>134</v>
      </c>
      <c r="E162" s="1">
        <v>9</v>
      </c>
      <c r="F162" s="1">
        <v>21500</v>
      </c>
      <c r="N162" s="1" t="s">
        <v>7</v>
      </c>
      <c r="O162" s="1" t="s">
        <v>10</v>
      </c>
      <c r="P162" s="1" t="s">
        <v>131</v>
      </c>
      <c r="Q162" s="1">
        <v>4</v>
      </c>
      <c r="R162" s="1">
        <v>7123.1666749770275</v>
      </c>
    </row>
    <row r="163" spans="2:18">
      <c r="B163" s="1" t="s">
        <v>7</v>
      </c>
      <c r="C163" s="1" t="s">
        <v>10</v>
      </c>
      <c r="D163" s="1" t="s">
        <v>131</v>
      </c>
      <c r="E163" s="1">
        <v>2</v>
      </c>
      <c r="F163" s="1">
        <v>15000</v>
      </c>
      <c r="N163" s="1" t="s">
        <v>3</v>
      </c>
      <c r="O163" s="1" t="s">
        <v>26</v>
      </c>
      <c r="P163" s="1" t="s">
        <v>134</v>
      </c>
      <c r="Q163" s="1">
        <v>3</v>
      </c>
      <c r="R163" s="1">
        <v>130000</v>
      </c>
    </row>
    <row r="164" spans="2:18">
      <c r="B164" s="1" t="s">
        <v>5</v>
      </c>
      <c r="C164" s="1" t="s">
        <v>13</v>
      </c>
      <c r="D164" s="1" t="s">
        <v>133</v>
      </c>
      <c r="E164" s="1">
        <v>2</v>
      </c>
      <c r="F164" s="1">
        <v>2122.8177433598262</v>
      </c>
      <c r="N164" s="1" t="s">
        <v>3</v>
      </c>
      <c r="O164" s="1" t="s">
        <v>10</v>
      </c>
      <c r="P164" s="1" t="s">
        <v>134</v>
      </c>
      <c r="Q164" s="1">
        <v>6</v>
      </c>
      <c r="R164" s="1">
        <v>4451.9791718606421</v>
      </c>
    </row>
    <row r="165" spans="2:18">
      <c r="B165" s="1" t="s">
        <v>3</v>
      </c>
      <c r="C165" s="1" t="s">
        <v>10</v>
      </c>
      <c r="D165" s="1" t="s">
        <v>134</v>
      </c>
      <c r="E165" s="1">
        <v>3</v>
      </c>
      <c r="F165" s="1">
        <v>16917.52085307044</v>
      </c>
      <c r="N165" s="1" t="s">
        <v>0</v>
      </c>
      <c r="O165" s="1" t="s">
        <v>21</v>
      </c>
      <c r="P165" s="1" t="s">
        <v>134</v>
      </c>
      <c r="Q165" s="1">
        <v>2</v>
      </c>
      <c r="R165" s="1">
        <v>9600</v>
      </c>
    </row>
    <row r="166" spans="2:18">
      <c r="B166" s="1" t="s">
        <v>3</v>
      </c>
      <c r="C166" s="1" t="s">
        <v>10</v>
      </c>
      <c r="D166" s="1" t="s">
        <v>131</v>
      </c>
      <c r="E166" s="1">
        <v>11</v>
      </c>
      <c r="F166" s="1">
        <v>2938.3062534280239</v>
      </c>
      <c r="N166" s="1" t="s">
        <v>0</v>
      </c>
      <c r="O166" s="1" t="s">
        <v>10</v>
      </c>
      <c r="P166" s="1" t="s">
        <v>134</v>
      </c>
      <c r="Q166" s="1">
        <v>1</v>
      </c>
      <c r="R166" s="1">
        <v>6945.0875081026015</v>
      </c>
    </row>
    <row r="167" spans="2:18">
      <c r="B167" s="1" t="s">
        <v>0</v>
      </c>
      <c r="C167" s="1" t="s">
        <v>13</v>
      </c>
      <c r="D167" s="1" t="s">
        <v>134</v>
      </c>
      <c r="E167" s="1">
        <v>12</v>
      </c>
      <c r="F167" s="1">
        <v>16800</v>
      </c>
      <c r="N167" s="1" t="s">
        <v>5</v>
      </c>
      <c r="O167" s="1" t="s">
        <v>10</v>
      </c>
      <c r="P167" s="1" t="s">
        <v>131</v>
      </c>
      <c r="Q167" s="1">
        <v>7</v>
      </c>
      <c r="R167" s="1">
        <v>10684.750012465542</v>
      </c>
    </row>
    <row r="168" spans="2:18">
      <c r="B168" s="1" t="s">
        <v>2</v>
      </c>
      <c r="C168" s="1" t="s">
        <v>10</v>
      </c>
      <c r="D168" s="1" t="s">
        <v>134</v>
      </c>
      <c r="E168" s="1">
        <v>10</v>
      </c>
      <c r="F168" s="1">
        <v>37000</v>
      </c>
      <c r="N168" s="1" t="s">
        <v>0</v>
      </c>
      <c r="O168" s="1" t="s">
        <v>10</v>
      </c>
      <c r="P168" s="1" t="s">
        <v>133</v>
      </c>
      <c r="Q168" s="1">
        <v>3.5</v>
      </c>
      <c r="R168" s="1">
        <v>8547.8000099724322</v>
      </c>
    </row>
    <row r="169" spans="2:18">
      <c r="B169" s="1" t="s">
        <v>0</v>
      </c>
      <c r="C169" s="1" t="s">
        <v>10</v>
      </c>
      <c r="D169" s="1" t="s">
        <v>134</v>
      </c>
      <c r="E169" s="1">
        <v>4.5</v>
      </c>
      <c r="F169" s="1">
        <v>5342.3750062327708</v>
      </c>
      <c r="N169" s="1" t="s">
        <v>0</v>
      </c>
      <c r="O169" s="1" t="s">
        <v>10</v>
      </c>
      <c r="P169" s="1" t="s">
        <v>134</v>
      </c>
      <c r="Q169" s="1">
        <v>10</v>
      </c>
      <c r="R169" s="1">
        <v>35000</v>
      </c>
    </row>
    <row r="170" spans="2:18">
      <c r="B170" s="1" t="s">
        <v>7</v>
      </c>
      <c r="C170" s="1" t="s">
        <v>10</v>
      </c>
      <c r="D170" s="1" t="s">
        <v>131</v>
      </c>
      <c r="E170" s="1">
        <v>3</v>
      </c>
      <c r="F170" s="1">
        <v>3561.5833374885137</v>
      </c>
      <c r="N170" s="1" t="s">
        <v>0</v>
      </c>
      <c r="O170" s="1" t="s">
        <v>10</v>
      </c>
      <c r="P170" s="1" t="s">
        <v>133</v>
      </c>
      <c r="Q170" s="1">
        <v>12</v>
      </c>
      <c r="R170" s="1">
        <v>17807.916687442568</v>
      </c>
    </row>
    <row r="171" spans="2:18">
      <c r="B171" s="1" t="s">
        <v>3</v>
      </c>
      <c r="C171" s="1" t="s">
        <v>10</v>
      </c>
      <c r="D171" s="1" t="s">
        <v>133</v>
      </c>
      <c r="E171" s="1">
        <v>8</v>
      </c>
      <c r="F171" s="1">
        <v>8547.8000099724322</v>
      </c>
      <c r="N171" s="1" t="s">
        <v>5</v>
      </c>
      <c r="O171" s="1" t="s">
        <v>10</v>
      </c>
      <c r="P171" s="1" t="s">
        <v>131</v>
      </c>
      <c r="Q171" s="1">
        <v>4</v>
      </c>
      <c r="R171" s="1">
        <v>3205.4250037396623</v>
      </c>
    </row>
    <row r="172" spans="2:18">
      <c r="B172" s="1" t="s">
        <v>3</v>
      </c>
      <c r="C172" s="1" t="s">
        <v>10</v>
      </c>
      <c r="D172" s="1" t="s">
        <v>131</v>
      </c>
      <c r="E172" s="1">
        <v>8</v>
      </c>
      <c r="F172" s="1">
        <v>5800</v>
      </c>
      <c r="N172" s="1" t="s">
        <v>3</v>
      </c>
      <c r="O172" s="1" t="s">
        <v>23</v>
      </c>
      <c r="P172" s="1" t="s">
        <v>134</v>
      </c>
      <c r="Q172" s="1">
        <v>10</v>
      </c>
      <c r="R172" s="1">
        <v>60000</v>
      </c>
    </row>
    <row r="173" spans="2:18">
      <c r="B173" s="1" t="s">
        <v>7</v>
      </c>
      <c r="C173" s="1" t="s">
        <v>10</v>
      </c>
      <c r="D173" s="1" t="s">
        <v>131</v>
      </c>
      <c r="E173" s="1">
        <v>3</v>
      </c>
      <c r="F173" s="1">
        <v>4095.8208381117906</v>
      </c>
      <c r="N173" s="1" t="s">
        <v>3</v>
      </c>
      <c r="O173" s="1" t="s">
        <v>10</v>
      </c>
      <c r="P173" s="1" t="s">
        <v>133</v>
      </c>
      <c r="Q173" s="1">
        <v>13</v>
      </c>
      <c r="R173" s="1">
        <v>14246.333349954055</v>
      </c>
    </row>
    <row r="174" spans="2:18">
      <c r="B174" s="1" t="s">
        <v>3</v>
      </c>
      <c r="C174" s="1" t="s">
        <v>13</v>
      </c>
      <c r="D174" s="1" t="s">
        <v>132</v>
      </c>
      <c r="E174" s="1">
        <v>3</v>
      </c>
      <c r="F174" s="1">
        <v>4914.9850057341491</v>
      </c>
      <c r="N174" s="1" t="s">
        <v>3</v>
      </c>
      <c r="O174" s="1" t="s">
        <v>10</v>
      </c>
      <c r="P174" s="1" t="s">
        <v>133</v>
      </c>
      <c r="Q174" s="1">
        <v>8</v>
      </c>
      <c r="R174" s="1">
        <v>10684.750012465542</v>
      </c>
    </row>
    <row r="175" spans="2:18">
      <c r="B175" s="1" t="s">
        <v>3</v>
      </c>
      <c r="C175" s="1" t="s">
        <v>32</v>
      </c>
      <c r="D175" s="1" t="s">
        <v>134</v>
      </c>
      <c r="E175" s="1">
        <v>12</v>
      </c>
      <c r="F175" s="1">
        <v>24000</v>
      </c>
      <c r="N175" s="1" t="s">
        <v>3</v>
      </c>
      <c r="O175" s="1" t="s">
        <v>10</v>
      </c>
      <c r="P175" s="1" t="s">
        <v>131</v>
      </c>
      <c r="Q175" s="1">
        <v>15</v>
      </c>
      <c r="R175" s="1">
        <v>40000</v>
      </c>
    </row>
    <row r="176" spans="2:18">
      <c r="B176" s="1" t="s">
        <v>5</v>
      </c>
      <c r="C176" s="1" t="s">
        <v>31</v>
      </c>
      <c r="D176" s="1" t="s">
        <v>133</v>
      </c>
      <c r="E176" s="1">
        <v>15</v>
      </c>
      <c r="F176" s="1">
        <v>24000</v>
      </c>
      <c r="N176" s="1" t="s">
        <v>0</v>
      </c>
      <c r="O176" s="1" t="s">
        <v>13</v>
      </c>
      <c r="P176" s="1" t="s">
        <v>134</v>
      </c>
      <c r="Q176" s="1">
        <v>15</v>
      </c>
      <c r="R176" s="1">
        <v>5022</v>
      </c>
    </row>
    <row r="177" spans="2:18">
      <c r="B177" s="1" t="s">
        <v>3</v>
      </c>
      <c r="C177" s="1" t="s">
        <v>10</v>
      </c>
      <c r="D177" s="1" t="s">
        <v>131</v>
      </c>
      <c r="E177" s="1">
        <v>7.3</v>
      </c>
      <c r="F177" s="1">
        <v>8738</v>
      </c>
      <c r="N177" s="1" t="s">
        <v>0</v>
      </c>
      <c r="O177" s="1" t="s">
        <v>10</v>
      </c>
      <c r="P177" s="1" t="s">
        <v>131</v>
      </c>
      <c r="Q177" s="1">
        <v>5</v>
      </c>
      <c r="R177" s="1">
        <v>7301.2458418514525</v>
      </c>
    </row>
    <row r="178" spans="2:18">
      <c r="B178" s="1" t="s">
        <v>0</v>
      </c>
      <c r="C178" s="1" t="s">
        <v>66</v>
      </c>
      <c r="D178" s="1" t="s">
        <v>134</v>
      </c>
      <c r="E178" s="1">
        <v>1</v>
      </c>
      <c r="F178" s="1">
        <v>15000</v>
      </c>
      <c r="N178" s="1" t="s">
        <v>0</v>
      </c>
      <c r="O178" s="1" t="s">
        <v>69</v>
      </c>
      <c r="P178" s="1" t="s">
        <v>131</v>
      </c>
      <c r="Q178" s="1">
        <v>5</v>
      </c>
      <c r="R178" s="1">
        <v>19831.432821021317</v>
      </c>
    </row>
    <row r="179" spans="2:18">
      <c r="B179" s="1" t="s">
        <v>3</v>
      </c>
      <c r="C179" s="1" t="s">
        <v>31</v>
      </c>
      <c r="D179" s="1" t="s">
        <v>133</v>
      </c>
      <c r="E179" s="1">
        <v>6</v>
      </c>
      <c r="F179" s="1">
        <v>56400</v>
      </c>
      <c r="N179" s="1" t="s">
        <v>3</v>
      </c>
      <c r="O179" s="1" t="s">
        <v>10</v>
      </c>
      <c r="P179" s="1" t="s">
        <v>134</v>
      </c>
      <c r="Q179" s="1">
        <v>5</v>
      </c>
      <c r="R179" s="1">
        <v>10684.750012465542</v>
      </c>
    </row>
    <row r="180" spans="2:18">
      <c r="B180" s="1" t="s">
        <v>0</v>
      </c>
      <c r="C180" s="1" t="s">
        <v>10</v>
      </c>
      <c r="D180" s="1" t="s">
        <v>134</v>
      </c>
      <c r="E180" s="1">
        <v>4.5</v>
      </c>
      <c r="F180" s="1">
        <v>10200</v>
      </c>
      <c r="N180" s="1" t="s">
        <v>0</v>
      </c>
      <c r="O180" s="1" t="s">
        <v>70</v>
      </c>
      <c r="P180" s="1" t="s">
        <v>134</v>
      </c>
      <c r="Q180" s="1">
        <v>2</v>
      </c>
      <c r="R180" s="1">
        <v>4800</v>
      </c>
    </row>
    <row r="181" spans="2:18">
      <c r="B181" s="1" t="s">
        <v>7</v>
      </c>
      <c r="C181" s="1" t="s">
        <v>10</v>
      </c>
      <c r="D181" s="1" t="s">
        <v>131</v>
      </c>
      <c r="E181" s="1">
        <v>4.5</v>
      </c>
      <c r="F181" s="1">
        <v>5787.5729234188348</v>
      </c>
      <c r="N181" s="1" t="s">
        <v>0</v>
      </c>
      <c r="O181" s="1" t="s">
        <v>15</v>
      </c>
      <c r="P181" s="1" t="s">
        <v>134</v>
      </c>
      <c r="Q181" s="1">
        <v>7</v>
      </c>
      <c r="R181" s="1">
        <v>83846.362973446114</v>
      </c>
    </row>
    <row r="182" spans="2:18">
      <c r="B182" s="1" t="s">
        <v>8</v>
      </c>
      <c r="C182" s="1" t="s">
        <v>12</v>
      </c>
      <c r="D182" s="1" t="s">
        <v>133</v>
      </c>
      <c r="E182" s="1">
        <v>15</v>
      </c>
      <c r="F182" s="1">
        <v>105000</v>
      </c>
      <c r="N182" s="1" t="s">
        <v>1</v>
      </c>
      <c r="O182" s="1" t="s">
        <v>10</v>
      </c>
      <c r="P182" s="1" t="s">
        <v>133</v>
      </c>
      <c r="Q182" s="1">
        <v>2</v>
      </c>
      <c r="R182" s="1">
        <v>15000</v>
      </c>
    </row>
    <row r="183" spans="2:18">
      <c r="B183" s="1" t="s">
        <v>3</v>
      </c>
      <c r="C183" s="1" t="s">
        <v>10</v>
      </c>
      <c r="D183" s="1" t="s">
        <v>133</v>
      </c>
      <c r="E183" s="1">
        <v>5</v>
      </c>
      <c r="F183" s="1">
        <v>4451.9791718606421</v>
      </c>
      <c r="N183" s="1" t="s">
        <v>0</v>
      </c>
      <c r="O183" s="1" t="s">
        <v>10</v>
      </c>
      <c r="P183" s="1" t="s">
        <v>134</v>
      </c>
      <c r="Q183" s="1">
        <v>12</v>
      </c>
      <c r="R183" s="1">
        <v>10000</v>
      </c>
    </row>
    <row r="184" spans="2:18">
      <c r="B184" s="1" t="s">
        <v>8</v>
      </c>
      <c r="C184" s="1" t="s">
        <v>10</v>
      </c>
      <c r="D184" s="1" t="s">
        <v>131</v>
      </c>
      <c r="E184" s="1">
        <v>4</v>
      </c>
      <c r="F184" s="1">
        <v>8369.7208430980063</v>
      </c>
      <c r="N184" s="1" t="s">
        <v>3</v>
      </c>
      <c r="O184" s="1" t="s">
        <v>24</v>
      </c>
      <c r="P184" s="1" t="s">
        <v>134</v>
      </c>
      <c r="Q184" s="1">
        <v>5</v>
      </c>
      <c r="R184" s="1">
        <v>116637.19213297902</v>
      </c>
    </row>
    <row r="185" spans="2:18">
      <c r="B185" s="1" t="s">
        <v>3</v>
      </c>
      <c r="C185" s="1" t="s">
        <v>43</v>
      </c>
      <c r="D185" s="1" t="s">
        <v>134</v>
      </c>
      <c r="E185" s="1">
        <v>9</v>
      </c>
      <c r="F185" s="1">
        <v>17067.637625607145</v>
      </c>
      <c r="N185" s="1" t="s">
        <v>0</v>
      </c>
      <c r="O185" s="1" t="s">
        <v>24</v>
      </c>
      <c r="P185" s="1" t="s">
        <v>131</v>
      </c>
      <c r="Q185" s="1">
        <v>1.5</v>
      </c>
      <c r="R185" s="1">
        <v>34357.533974522659</v>
      </c>
    </row>
    <row r="186" spans="2:18">
      <c r="B186" s="1" t="s">
        <v>3</v>
      </c>
      <c r="C186" s="1" t="s">
        <v>26</v>
      </c>
      <c r="D186" s="1" t="s">
        <v>132</v>
      </c>
      <c r="E186" s="1">
        <v>20</v>
      </c>
      <c r="F186" s="1">
        <v>101990.96564026357</v>
      </c>
      <c r="N186" s="1" t="s">
        <v>3</v>
      </c>
      <c r="O186" s="1" t="s">
        <v>24</v>
      </c>
      <c r="P186" s="1" t="s">
        <v>134</v>
      </c>
      <c r="Q186" s="1">
        <v>15</v>
      </c>
      <c r="R186" s="1">
        <v>102451.58768437347</v>
      </c>
    </row>
    <row r="187" spans="2:18">
      <c r="B187" s="1" t="s">
        <v>0</v>
      </c>
      <c r="C187" s="1" t="s">
        <v>10</v>
      </c>
      <c r="D187" s="1" t="s">
        <v>133</v>
      </c>
      <c r="E187" s="1">
        <v>3</v>
      </c>
      <c r="F187" s="1">
        <v>3917.7416712373652</v>
      </c>
      <c r="N187" s="1" t="s">
        <v>2</v>
      </c>
      <c r="O187" s="1" t="s">
        <v>10</v>
      </c>
      <c r="P187" s="1" t="s">
        <v>133</v>
      </c>
      <c r="Q187" s="1">
        <v>5</v>
      </c>
      <c r="R187" s="1">
        <v>16000</v>
      </c>
    </row>
    <row r="188" spans="2:18">
      <c r="B188" s="1" t="s">
        <v>6</v>
      </c>
      <c r="C188" s="1" t="s">
        <v>12</v>
      </c>
      <c r="D188" s="1" t="s">
        <v>134</v>
      </c>
      <c r="E188" s="1">
        <v>18</v>
      </c>
      <c r="F188" s="1">
        <v>52000</v>
      </c>
      <c r="N188" s="1" t="s">
        <v>3</v>
      </c>
      <c r="O188" s="1" t="s">
        <v>10</v>
      </c>
      <c r="P188" s="1" t="s">
        <v>133</v>
      </c>
      <c r="Q188" s="1">
        <v>6</v>
      </c>
      <c r="R188" s="1">
        <v>6000</v>
      </c>
    </row>
    <row r="189" spans="2:18">
      <c r="B189" s="1" t="s">
        <v>0</v>
      </c>
      <c r="C189" s="1" t="s">
        <v>10</v>
      </c>
      <c r="D189" s="1" t="s">
        <v>134</v>
      </c>
      <c r="E189" s="1">
        <v>2</v>
      </c>
      <c r="F189" s="1">
        <v>4630.058338735068</v>
      </c>
      <c r="N189" s="1" t="s">
        <v>3</v>
      </c>
      <c r="O189" s="1" t="s">
        <v>10</v>
      </c>
      <c r="P189" s="1" t="s">
        <v>131</v>
      </c>
      <c r="Q189" s="1">
        <v>6</v>
      </c>
      <c r="R189" s="1">
        <v>6410.8500074793246</v>
      </c>
    </row>
    <row r="190" spans="2:18">
      <c r="B190" s="1" t="s">
        <v>0</v>
      </c>
      <c r="C190" s="1" t="s">
        <v>10</v>
      </c>
      <c r="D190" s="1" t="s">
        <v>133</v>
      </c>
      <c r="E190" s="1">
        <v>3</v>
      </c>
      <c r="F190" s="1">
        <v>2136.9500024931081</v>
      </c>
      <c r="N190" s="1" t="s">
        <v>2</v>
      </c>
      <c r="O190" s="1" t="s">
        <v>31</v>
      </c>
      <c r="P190" s="1" t="s">
        <v>132</v>
      </c>
      <c r="Q190" s="1">
        <v>7</v>
      </c>
      <c r="R190" s="1">
        <v>36000</v>
      </c>
    </row>
    <row r="191" spans="2:18">
      <c r="B191" s="1" t="s">
        <v>0</v>
      </c>
      <c r="C191" s="1" t="s">
        <v>10</v>
      </c>
      <c r="D191" s="1" t="s">
        <v>132</v>
      </c>
      <c r="E191" s="1">
        <v>4</v>
      </c>
      <c r="F191" s="1">
        <v>13000</v>
      </c>
      <c r="N191" s="1" t="s">
        <v>2</v>
      </c>
      <c r="O191" s="1" t="s">
        <v>10</v>
      </c>
      <c r="P191" s="1" t="s">
        <v>132</v>
      </c>
      <c r="Q191" s="1">
        <v>7</v>
      </c>
      <c r="R191" s="1">
        <v>20000</v>
      </c>
    </row>
    <row r="192" spans="2:18">
      <c r="B192" s="1" t="s">
        <v>3</v>
      </c>
      <c r="C192" s="1" t="s">
        <v>10</v>
      </c>
      <c r="D192" s="1" t="s">
        <v>133</v>
      </c>
      <c r="E192" s="1">
        <v>7</v>
      </c>
      <c r="F192" s="1">
        <v>2564.3400029917298</v>
      </c>
      <c r="N192" s="1" t="s">
        <v>5</v>
      </c>
      <c r="O192" s="1" t="s">
        <v>10</v>
      </c>
      <c r="P192" s="1" t="s">
        <v>134</v>
      </c>
      <c r="Q192" s="1">
        <v>8</v>
      </c>
      <c r="R192" s="1">
        <v>4273.9000049862161</v>
      </c>
    </row>
    <row r="193" spans="2:18">
      <c r="B193" s="1" t="s">
        <v>3</v>
      </c>
      <c r="C193" s="1" t="s">
        <v>10</v>
      </c>
      <c r="D193" s="1" t="s">
        <v>133</v>
      </c>
      <c r="E193" s="1">
        <v>7</v>
      </c>
      <c r="F193" s="1">
        <v>20479.104190558952</v>
      </c>
      <c r="N193" s="1" t="s">
        <v>6</v>
      </c>
      <c r="O193" s="1" t="s">
        <v>24</v>
      </c>
      <c r="P193" s="1" t="s">
        <v>131</v>
      </c>
      <c r="Q193" s="1">
        <v>8</v>
      </c>
      <c r="R193" s="1">
        <v>37828.278529614821</v>
      </c>
    </row>
    <row r="194" spans="2:18">
      <c r="B194" s="1" t="s">
        <v>5</v>
      </c>
      <c r="C194" s="1" t="s">
        <v>44</v>
      </c>
      <c r="D194" s="1" t="s">
        <v>132</v>
      </c>
      <c r="E194" s="1">
        <v>10</v>
      </c>
      <c r="F194" s="1">
        <v>33500</v>
      </c>
      <c r="N194" s="1" t="s">
        <v>3</v>
      </c>
      <c r="O194" s="1" t="s">
        <v>65</v>
      </c>
      <c r="P194" s="1" t="s">
        <v>131</v>
      </c>
      <c r="Q194" s="1">
        <v>4.5</v>
      </c>
      <c r="R194" s="1">
        <v>11000</v>
      </c>
    </row>
    <row r="195" spans="2:18">
      <c r="B195" s="1" t="s">
        <v>3</v>
      </c>
      <c r="C195" s="1" t="s">
        <v>10</v>
      </c>
      <c r="D195" s="1" t="s">
        <v>133</v>
      </c>
      <c r="E195" s="1">
        <v>20</v>
      </c>
      <c r="F195" s="1">
        <v>50000</v>
      </c>
      <c r="N195" s="1" t="s">
        <v>0</v>
      </c>
      <c r="O195" s="1" t="s">
        <v>10</v>
      </c>
      <c r="P195" s="1" t="s">
        <v>133</v>
      </c>
      <c r="Q195" s="1">
        <v>6</v>
      </c>
      <c r="R195" s="1">
        <v>8000</v>
      </c>
    </row>
    <row r="196" spans="2:18">
      <c r="B196" s="1" t="s">
        <v>3</v>
      </c>
      <c r="C196" s="1" t="s">
        <v>10</v>
      </c>
      <c r="D196" s="1" t="s">
        <v>133</v>
      </c>
      <c r="E196" s="1">
        <v>3</v>
      </c>
      <c r="F196" s="1">
        <v>5342.3750062327708</v>
      </c>
      <c r="N196" s="1" t="s">
        <v>7</v>
      </c>
      <c r="O196" s="1" t="s">
        <v>10</v>
      </c>
      <c r="P196" s="1" t="s">
        <v>131</v>
      </c>
      <c r="Q196" s="1">
        <v>5.5</v>
      </c>
      <c r="R196" s="1">
        <v>4006.7812546745777</v>
      </c>
    </row>
    <row r="197" spans="2:18">
      <c r="B197" s="1" t="s">
        <v>0</v>
      </c>
      <c r="C197" s="1" t="s">
        <v>10</v>
      </c>
      <c r="D197" s="1" t="s">
        <v>131</v>
      </c>
      <c r="E197" s="1">
        <v>2</v>
      </c>
      <c r="F197" s="1">
        <v>11539.530013462785</v>
      </c>
      <c r="N197" s="1" t="s">
        <v>3</v>
      </c>
      <c r="O197" s="1" t="s">
        <v>71</v>
      </c>
      <c r="P197" s="1" t="s">
        <v>133</v>
      </c>
      <c r="Q197" s="1">
        <v>5</v>
      </c>
      <c r="R197" s="1">
        <v>9171.0323574730355</v>
      </c>
    </row>
    <row r="198" spans="2:18">
      <c r="B198" s="1" t="s">
        <v>3</v>
      </c>
      <c r="C198" s="1" t="s">
        <v>10</v>
      </c>
      <c r="D198" s="1" t="s">
        <v>134</v>
      </c>
      <c r="E198" s="1">
        <v>23</v>
      </c>
      <c r="F198" s="1">
        <v>7000</v>
      </c>
      <c r="N198" s="1" t="s">
        <v>0</v>
      </c>
      <c r="O198" s="1" t="s">
        <v>10</v>
      </c>
      <c r="P198" s="1" t="s">
        <v>133</v>
      </c>
      <c r="Q198" s="1">
        <v>20</v>
      </c>
      <c r="R198" s="1">
        <v>4273.9000049862161</v>
      </c>
    </row>
    <row r="199" spans="2:18">
      <c r="B199" s="1" t="s">
        <v>7</v>
      </c>
      <c r="C199" s="1" t="s">
        <v>10</v>
      </c>
      <c r="D199" s="1" t="s">
        <v>133</v>
      </c>
      <c r="E199" s="1">
        <v>6</v>
      </c>
      <c r="F199" s="1">
        <v>6767.0083412281756</v>
      </c>
      <c r="N199" s="1" t="s">
        <v>0</v>
      </c>
      <c r="O199" s="1" t="s">
        <v>10</v>
      </c>
      <c r="P199" s="1" t="s">
        <v>131</v>
      </c>
      <c r="Q199" s="1">
        <v>5</v>
      </c>
      <c r="R199" s="1">
        <v>12465.541681209797</v>
      </c>
    </row>
    <row r="200" spans="2:18">
      <c r="B200" s="1" t="s">
        <v>8</v>
      </c>
      <c r="C200" s="1" t="s">
        <v>67</v>
      </c>
      <c r="D200" s="1" t="s">
        <v>133</v>
      </c>
      <c r="E200" s="1">
        <v>2</v>
      </c>
      <c r="F200" s="1">
        <v>3000</v>
      </c>
      <c r="N200" s="1" t="s">
        <v>0</v>
      </c>
      <c r="O200" s="1" t="s">
        <v>10</v>
      </c>
      <c r="P200" s="1" t="s">
        <v>133</v>
      </c>
      <c r="Q200" s="1">
        <v>1</v>
      </c>
      <c r="R200" s="1">
        <v>24000</v>
      </c>
    </row>
    <row r="201" spans="2:18">
      <c r="B201" s="1" t="s">
        <v>7</v>
      </c>
      <c r="C201" s="1" t="s">
        <v>10</v>
      </c>
      <c r="D201" s="1" t="s">
        <v>131</v>
      </c>
      <c r="E201" s="1">
        <v>4</v>
      </c>
      <c r="F201" s="1">
        <v>4451.9791718606421</v>
      </c>
      <c r="N201" s="1" t="s">
        <v>8</v>
      </c>
      <c r="O201" s="1" t="s">
        <v>72</v>
      </c>
      <c r="P201" s="1" t="s">
        <v>133</v>
      </c>
      <c r="Q201" s="1">
        <v>15</v>
      </c>
      <c r="R201" s="1">
        <v>20000</v>
      </c>
    </row>
    <row r="202" spans="2:18">
      <c r="B202" s="1" t="s">
        <v>4</v>
      </c>
      <c r="C202" s="1" t="s">
        <v>10</v>
      </c>
      <c r="D202" s="1" t="s">
        <v>134</v>
      </c>
      <c r="E202" s="1">
        <v>4.5</v>
      </c>
      <c r="F202" s="1">
        <v>2671.1875031163854</v>
      </c>
      <c r="N202" s="1" t="s">
        <v>0</v>
      </c>
      <c r="O202" s="1" t="s">
        <v>12</v>
      </c>
      <c r="P202" s="1" t="s">
        <v>133</v>
      </c>
      <c r="Q202" s="1">
        <v>20</v>
      </c>
      <c r="R202" s="1">
        <v>62000</v>
      </c>
    </row>
    <row r="203" spans="2:18">
      <c r="B203" s="1" t="s">
        <v>3</v>
      </c>
      <c r="C203" s="1" t="s">
        <v>10</v>
      </c>
      <c r="D203" s="1" t="s">
        <v>134</v>
      </c>
      <c r="E203" s="1">
        <v>5</v>
      </c>
      <c r="F203" s="1">
        <v>4957.7240057840108</v>
      </c>
      <c r="N203" s="1" t="s">
        <v>1</v>
      </c>
      <c r="O203" s="1" t="s">
        <v>32</v>
      </c>
      <c r="P203" s="1" t="s">
        <v>131</v>
      </c>
      <c r="Q203" s="1">
        <v>2</v>
      </c>
      <c r="R203" s="1">
        <v>14960</v>
      </c>
    </row>
    <row r="204" spans="2:18">
      <c r="B204" s="1" t="s">
        <v>5</v>
      </c>
      <c r="C204" s="1" t="s">
        <v>10</v>
      </c>
      <c r="D204" s="1" t="s">
        <v>133</v>
      </c>
      <c r="E204" s="1">
        <v>14</v>
      </c>
      <c r="F204" s="1">
        <v>3205.4250037396623</v>
      </c>
      <c r="N204" s="1" t="s">
        <v>5</v>
      </c>
      <c r="O204" s="1" t="s">
        <v>10</v>
      </c>
      <c r="P204" s="1" t="s">
        <v>133</v>
      </c>
      <c r="Q204" s="1">
        <v>2</v>
      </c>
      <c r="R204" s="1">
        <v>2136.9500024931081</v>
      </c>
    </row>
    <row r="205" spans="2:18">
      <c r="B205" s="1" t="s">
        <v>3</v>
      </c>
      <c r="C205" s="1" t="s">
        <v>10</v>
      </c>
      <c r="D205" s="1" t="s">
        <v>134</v>
      </c>
      <c r="E205" s="1">
        <v>7</v>
      </c>
      <c r="F205" s="1">
        <v>14246.333349954055</v>
      </c>
      <c r="N205" s="1" t="s">
        <v>5</v>
      </c>
      <c r="O205" s="1" t="s">
        <v>12</v>
      </c>
      <c r="P205" s="1" t="s">
        <v>133</v>
      </c>
      <c r="Q205" s="1">
        <v>5</v>
      </c>
      <c r="R205" s="1">
        <v>30232</v>
      </c>
    </row>
    <row r="206" spans="2:18">
      <c r="B206" s="1" t="s">
        <v>0</v>
      </c>
      <c r="C206" s="1" t="s">
        <v>10</v>
      </c>
      <c r="D206" s="1" t="s">
        <v>131</v>
      </c>
      <c r="E206" s="1">
        <v>7</v>
      </c>
      <c r="F206" s="1">
        <v>5342.3750062327708</v>
      </c>
      <c r="N206" s="1" t="s">
        <v>0</v>
      </c>
      <c r="O206" s="1" t="s">
        <v>12</v>
      </c>
      <c r="P206" s="1" t="s">
        <v>131</v>
      </c>
      <c r="Q206" s="1">
        <v>4</v>
      </c>
      <c r="R206" s="1">
        <v>41000</v>
      </c>
    </row>
    <row r="207" spans="2:18">
      <c r="B207" s="1" t="s">
        <v>0</v>
      </c>
      <c r="C207" s="1" t="s">
        <v>10</v>
      </c>
      <c r="D207" s="1" t="s">
        <v>131</v>
      </c>
      <c r="E207" s="1">
        <v>2</v>
      </c>
      <c r="F207" s="1">
        <v>6588.9291743537506</v>
      </c>
      <c r="N207" s="1" t="s">
        <v>0</v>
      </c>
      <c r="O207" s="1" t="s">
        <v>26</v>
      </c>
      <c r="P207" s="1" t="s">
        <v>133</v>
      </c>
      <c r="Q207" s="1">
        <v>11</v>
      </c>
      <c r="R207" s="1">
        <v>96891.417358250401</v>
      </c>
    </row>
    <row r="208" spans="2:18">
      <c r="B208" s="1" t="s">
        <v>0</v>
      </c>
      <c r="C208" s="1" t="s">
        <v>10</v>
      </c>
      <c r="D208" s="1" t="s">
        <v>131</v>
      </c>
      <c r="E208" s="1">
        <v>2</v>
      </c>
      <c r="F208" s="1">
        <v>6588.9291743537506</v>
      </c>
      <c r="N208" s="1" t="s">
        <v>3</v>
      </c>
      <c r="O208" s="1" t="s">
        <v>10</v>
      </c>
      <c r="P208" s="1" t="s">
        <v>131</v>
      </c>
      <c r="Q208" s="1">
        <v>14</v>
      </c>
      <c r="R208" s="1">
        <v>21369.500024931083</v>
      </c>
    </row>
    <row r="209" spans="2:18">
      <c r="B209" s="1" t="s">
        <v>6</v>
      </c>
      <c r="C209" s="1" t="s">
        <v>12</v>
      </c>
      <c r="D209" s="1" t="s">
        <v>134</v>
      </c>
      <c r="E209" s="1">
        <v>10</v>
      </c>
      <c r="F209" s="1">
        <v>35000</v>
      </c>
      <c r="N209" s="1" t="s">
        <v>5</v>
      </c>
      <c r="O209" s="1" t="s">
        <v>10</v>
      </c>
      <c r="P209" s="1" t="s">
        <v>131</v>
      </c>
      <c r="Q209" s="1">
        <v>10</v>
      </c>
      <c r="R209" s="1">
        <v>3650.6229209257262</v>
      </c>
    </row>
    <row r="210" spans="2:18">
      <c r="B210" s="1" t="s">
        <v>5</v>
      </c>
      <c r="C210" s="1" t="s">
        <v>10</v>
      </c>
      <c r="D210" s="1" t="s">
        <v>134</v>
      </c>
      <c r="E210" s="1">
        <v>4</v>
      </c>
      <c r="F210" s="1">
        <v>12821.700014958649</v>
      </c>
      <c r="N210" s="1" t="s">
        <v>5</v>
      </c>
      <c r="O210" s="1" t="s">
        <v>43</v>
      </c>
      <c r="P210" s="1" t="s">
        <v>131</v>
      </c>
      <c r="Q210" s="1">
        <v>20</v>
      </c>
      <c r="R210" s="1">
        <v>19068</v>
      </c>
    </row>
    <row r="211" spans="2:18">
      <c r="B211" s="1" t="s">
        <v>3</v>
      </c>
      <c r="C211" s="1" t="s">
        <v>10</v>
      </c>
      <c r="D211" s="1" t="s">
        <v>132</v>
      </c>
      <c r="E211" s="1">
        <v>2</v>
      </c>
      <c r="F211" s="1">
        <v>10684.750012465542</v>
      </c>
      <c r="N211" s="1" t="s">
        <v>1</v>
      </c>
      <c r="O211" s="1" t="s">
        <v>10</v>
      </c>
      <c r="P211" s="1" t="s">
        <v>131</v>
      </c>
      <c r="Q211" s="1">
        <v>4</v>
      </c>
      <c r="R211" s="1">
        <v>5342.3750062327708</v>
      </c>
    </row>
    <row r="212" spans="2:18">
      <c r="B212" s="1" t="s">
        <v>3</v>
      </c>
      <c r="C212" s="1" t="s">
        <v>10</v>
      </c>
      <c r="D212" s="1" t="s">
        <v>134</v>
      </c>
      <c r="E212" s="1">
        <v>2</v>
      </c>
      <c r="F212" s="1">
        <v>10000</v>
      </c>
      <c r="N212" s="1" t="s">
        <v>8</v>
      </c>
      <c r="O212" s="1" t="s">
        <v>40</v>
      </c>
      <c r="P212" s="1" t="s">
        <v>131</v>
      </c>
      <c r="Q212" s="1">
        <v>3</v>
      </c>
      <c r="R212" s="1">
        <v>48000</v>
      </c>
    </row>
    <row r="213" spans="2:18">
      <c r="B213" s="1" t="s">
        <v>0</v>
      </c>
      <c r="C213" s="1" t="s">
        <v>10</v>
      </c>
      <c r="D213" s="1" t="s">
        <v>132</v>
      </c>
      <c r="E213" s="1">
        <v>0</v>
      </c>
      <c r="F213" s="1">
        <v>2136.9500024931081</v>
      </c>
      <c r="N213" s="1" t="s">
        <v>2</v>
      </c>
      <c r="O213" s="1" t="s">
        <v>10</v>
      </c>
      <c r="P213" s="1" t="s">
        <v>134</v>
      </c>
      <c r="Q213" s="1">
        <v>2</v>
      </c>
      <c r="R213" s="1">
        <v>3917.7416712373652</v>
      </c>
    </row>
    <row r="214" spans="2:18">
      <c r="B214" s="1" t="s">
        <v>0</v>
      </c>
      <c r="C214" s="1" t="s">
        <v>10</v>
      </c>
      <c r="D214" s="1" t="s">
        <v>134</v>
      </c>
      <c r="E214" s="1">
        <v>4</v>
      </c>
      <c r="F214" s="1">
        <v>8547.8000099724322</v>
      </c>
      <c r="N214" s="1" t="s">
        <v>7</v>
      </c>
      <c r="O214" s="1" t="s">
        <v>10</v>
      </c>
      <c r="P214" s="1" t="s">
        <v>131</v>
      </c>
      <c r="Q214" s="1">
        <v>2.5</v>
      </c>
      <c r="R214" s="1">
        <v>13500</v>
      </c>
    </row>
    <row r="215" spans="2:18">
      <c r="B215" s="1" t="s">
        <v>0</v>
      </c>
      <c r="C215" s="1" t="s">
        <v>10</v>
      </c>
      <c r="D215" s="1" t="s">
        <v>131</v>
      </c>
      <c r="E215" s="1">
        <v>8</v>
      </c>
      <c r="F215" s="1">
        <v>8013.5625093491553</v>
      </c>
      <c r="N215" s="1" t="s">
        <v>3</v>
      </c>
      <c r="O215" s="1" t="s">
        <v>10</v>
      </c>
      <c r="P215" s="1" t="s">
        <v>132</v>
      </c>
      <c r="Q215" s="1">
        <v>15</v>
      </c>
      <c r="R215" s="1">
        <v>45000</v>
      </c>
    </row>
    <row r="216" spans="2:18">
      <c r="B216" s="1" t="s">
        <v>8</v>
      </c>
      <c r="C216" s="1" t="s">
        <v>10</v>
      </c>
      <c r="D216" s="1" t="s">
        <v>134</v>
      </c>
      <c r="E216" s="1">
        <v>0</v>
      </c>
      <c r="F216" s="1">
        <v>7123.1666749770275</v>
      </c>
      <c r="N216" s="1" t="s">
        <v>4</v>
      </c>
      <c r="O216" s="1" t="s">
        <v>73</v>
      </c>
      <c r="P216" s="1" t="s">
        <v>133</v>
      </c>
      <c r="Q216" s="1">
        <v>18</v>
      </c>
      <c r="R216" s="1">
        <v>69871.969144538423</v>
      </c>
    </row>
    <row r="217" spans="2:18">
      <c r="B217" s="1" t="s">
        <v>0</v>
      </c>
      <c r="C217" s="1" t="s">
        <v>10</v>
      </c>
      <c r="D217" s="1" t="s">
        <v>131</v>
      </c>
      <c r="E217" s="1">
        <v>5</v>
      </c>
      <c r="F217" s="1">
        <v>40958.208381117904</v>
      </c>
      <c r="N217" s="1" t="s">
        <v>3</v>
      </c>
      <c r="O217" s="1" t="s">
        <v>10</v>
      </c>
      <c r="P217" s="1" t="s">
        <v>134</v>
      </c>
      <c r="Q217" s="1">
        <v>11</v>
      </c>
      <c r="R217" s="1">
        <v>8547.8000099724322</v>
      </c>
    </row>
    <row r="218" spans="2:18">
      <c r="B218" s="1" t="s">
        <v>3</v>
      </c>
      <c r="C218" s="1" t="s">
        <v>10</v>
      </c>
      <c r="D218" s="1" t="s">
        <v>134</v>
      </c>
      <c r="E218" s="1">
        <v>2</v>
      </c>
      <c r="F218" s="1">
        <v>11325.835013213473</v>
      </c>
      <c r="N218" s="1" t="s">
        <v>5</v>
      </c>
      <c r="O218" s="1" t="s">
        <v>44</v>
      </c>
      <c r="P218" s="1" t="s">
        <v>132</v>
      </c>
      <c r="Q218" s="1">
        <v>7</v>
      </c>
      <c r="R218" s="1">
        <v>9146.5655463031271</v>
      </c>
    </row>
    <row r="219" spans="2:18">
      <c r="B219" s="1" t="s">
        <v>5</v>
      </c>
      <c r="C219" s="1" t="s">
        <v>68</v>
      </c>
      <c r="D219" s="1" t="s">
        <v>134</v>
      </c>
      <c r="E219" s="1">
        <v>2</v>
      </c>
      <c r="F219" s="1">
        <v>15000</v>
      </c>
      <c r="N219" s="1" t="s">
        <v>0</v>
      </c>
      <c r="O219" s="1" t="s">
        <v>10</v>
      </c>
      <c r="P219" s="1" t="s">
        <v>131</v>
      </c>
      <c r="Q219" s="1">
        <v>2.4</v>
      </c>
      <c r="R219" s="1">
        <v>10150.512511842264</v>
      </c>
    </row>
    <row r="220" spans="2:18">
      <c r="B220" s="1" t="s">
        <v>0</v>
      </c>
      <c r="C220" s="1" t="s">
        <v>31</v>
      </c>
      <c r="D220" s="1" t="s">
        <v>134</v>
      </c>
      <c r="E220" s="1">
        <v>12</v>
      </c>
      <c r="F220" s="1">
        <v>12000</v>
      </c>
      <c r="N220" s="1" t="s">
        <v>3</v>
      </c>
      <c r="O220" s="1" t="s">
        <v>10</v>
      </c>
      <c r="P220" s="1" t="s">
        <v>134</v>
      </c>
      <c r="Q220" s="1">
        <v>7</v>
      </c>
      <c r="R220" s="1">
        <v>11325.835013213473</v>
      </c>
    </row>
    <row r="221" spans="2:18">
      <c r="B221" s="1" t="s">
        <v>7</v>
      </c>
      <c r="C221" s="1" t="s">
        <v>10</v>
      </c>
      <c r="D221" s="1" t="s">
        <v>133</v>
      </c>
      <c r="E221" s="1">
        <v>1</v>
      </c>
      <c r="F221" s="1">
        <v>8903.9583437212841</v>
      </c>
      <c r="N221" s="1" t="s">
        <v>7</v>
      </c>
      <c r="O221" s="1" t="s">
        <v>13</v>
      </c>
      <c r="P221" s="1" t="s">
        <v>131</v>
      </c>
      <c r="Q221" s="1">
        <v>7</v>
      </c>
      <c r="R221" s="1">
        <v>1910.5359690238436</v>
      </c>
    </row>
    <row r="222" spans="2:18">
      <c r="B222" s="1" t="s">
        <v>2</v>
      </c>
      <c r="C222" s="1" t="s">
        <v>10</v>
      </c>
      <c r="D222" s="1" t="s">
        <v>131</v>
      </c>
      <c r="E222" s="1">
        <v>2</v>
      </c>
      <c r="F222" s="1">
        <v>8903.9583437212841</v>
      </c>
      <c r="N222" s="1" t="s">
        <v>3</v>
      </c>
      <c r="O222" s="1" t="s">
        <v>26</v>
      </c>
      <c r="P222" s="1" t="s">
        <v>133</v>
      </c>
      <c r="Q222" s="1">
        <v>12</v>
      </c>
      <c r="R222" s="1">
        <v>36000</v>
      </c>
    </row>
    <row r="223" spans="2:18">
      <c r="B223" s="1" t="s">
        <v>3</v>
      </c>
      <c r="C223" s="1" t="s">
        <v>10</v>
      </c>
      <c r="D223" s="1" t="s">
        <v>131</v>
      </c>
      <c r="E223" s="1">
        <v>10</v>
      </c>
      <c r="F223" s="1">
        <v>12821.700014958649</v>
      </c>
      <c r="N223" s="1" t="s">
        <v>5</v>
      </c>
      <c r="O223" s="1" t="s">
        <v>10</v>
      </c>
      <c r="P223" s="1" t="s">
        <v>132</v>
      </c>
      <c r="Q223" s="1">
        <v>5</v>
      </c>
      <c r="R223" s="1">
        <v>40067.812546745779</v>
      </c>
    </row>
    <row r="224" spans="2:18">
      <c r="B224" s="1" t="s">
        <v>3</v>
      </c>
      <c r="C224" s="1" t="s">
        <v>10</v>
      </c>
      <c r="D224" s="1" t="s">
        <v>131</v>
      </c>
      <c r="E224" s="1">
        <v>7</v>
      </c>
      <c r="F224" s="1">
        <v>3205.4250037396623</v>
      </c>
      <c r="N224" s="1" t="s">
        <v>7</v>
      </c>
      <c r="O224" s="1" t="s">
        <v>10</v>
      </c>
      <c r="P224" s="1" t="s">
        <v>131</v>
      </c>
      <c r="Q224" s="1">
        <v>1</v>
      </c>
      <c r="R224" s="1">
        <v>16000</v>
      </c>
    </row>
    <row r="225" spans="2:18">
      <c r="B225" s="1" t="s">
        <v>3</v>
      </c>
      <c r="C225" s="1" t="s">
        <v>10</v>
      </c>
      <c r="D225" s="1" t="s">
        <v>133</v>
      </c>
      <c r="E225" s="1">
        <v>6</v>
      </c>
      <c r="F225" s="1">
        <v>6677.9687577909626</v>
      </c>
      <c r="N225" s="1" t="s">
        <v>0</v>
      </c>
      <c r="O225" s="1" t="s">
        <v>10</v>
      </c>
      <c r="P225" s="1" t="s">
        <v>131</v>
      </c>
      <c r="Q225" s="1">
        <v>4</v>
      </c>
      <c r="R225" s="1">
        <v>4273.9000049862161</v>
      </c>
    </row>
    <row r="226" spans="2:18">
      <c r="B226" s="1" t="s">
        <v>3</v>
      </c>
      <c r="C226" s="1" t="s">
        <v>59</v>
      </c>
      <c r="D226" s="1" t="s">
        <v>134</v>
      </c>
      <c r="E226" s="1">
        <v>15</v>
      </c>
      <c r="F226" s="1">
        <v>67794.987956419791</v>
      </c>
      <c r="N226" s="1" t="s">
        <v>3</v>
      </c>
      <c r="O226" s="1" t="s">
        <v>10</v>
      </c>
      <c r="P226" s="1" t="s">
        <v>134</v>
      </c>
      <c r="Q226" s="1">
        <v>7</v>
      </c>
      <c r="R226" s="1">
        <v>7123.1666749770275</v>
      </c>
    </row>
    <row r="227" spans="2:18">
      <c r="B227" s="1" t="s">
        <v>3</v>
      </c>
      <c r="C227" s="1" t="s">
        <v>10</v>
      </c>
      <c r="D227" s="1" t="s">
        <v>133</v>
      </c>
      <c r="E227" s="1">
        <v>6</v>
      </c>
      <c r="F227" s="1">
        <v>31250</v>
      </c>
      <c r="N227" s="1" t="s">
        <v>3</v>
      </c>
      <c r="O227" s="1" t="s">
        <v>10</v>
      </c>
      <c r="P227" s="1" t="s">
        <v>132</v>
      </c>
      <c r="Q227" s="1">
        <v>12</v>
      </c>
      <c r="R227" s="1">
        <v>10000</v>
      </c>
    </row>
    <row r="228" spans="2:18">
      <c r="B228" s="1" t="s">
        <v>3</v>
      </c>
      <c r="C228" s="1" t="s">
        <v>13</v>
      </c>
      <c r="D228" s="1" t="s">
        <v>131</v>
      </c>
      <c r="E228" s="1">
        <v>2</v>
      </c>
      <c r="F228" s="1">
        <v>2165.2740982270229</v>
      </c>
      <c r="N228" s="1" t="s">
        <v>0</v>
      </c>
      <c r="O228" s="1" t="s">
        <v>27</v>
      </c>
      <c r="P228" s="1" t="s">
        <v>133</v>
      </c>
      <c r="Q228" s="1">
        <v>20</v>
      </c>
      <c r="R228" s="1">
        <v>64901.860520001574</v>
      </c>
    </row>
    <row r="229" spans="2:18">
      <c r="B229" s="1" t="s">
        <v>7</v>
      </c>
      <c r="C229" s="1" t="s">
        <v>10</v>
      </c>
      <c r="D229" s="1" t="s">
        <v>131</v>
      </c>
      <c r="E229" s="1">
        <v>4</v>
      </c>
      <c r="F229" s="1">
        <v>7123.1666749770275</v>
      </c>
      <c r="N229" s="1" t="s">
        <v>0</v>
      </c>
      <c r="O229" s="1" t="s">
        <v>12</v>
      </c>
      <c r="P229" s="1" t="s">
        <v>133</v>
      </c>
      <c r="Q229" s="1">
        <v>10</v>
      </c>
      <c r="R229" s="1">
        <v>65000</v>
      </c>
    </row>
    <row r="230" spans="2:18">
      <c r="B230" s="1" t="s">
        <v>3</v>
      </c>
      <c r="C230" s="1" t="s">
        <v>26</v>
      </c>
      <c r="D230" s="1" t="s">
        <v>134</v>
      </c>
      <c r="E230" s="1">
        <v>3</v>
      </c>
      <c r="F230" s="1">
        <v>130000</v>
      </c>
      <c r="N230" s="1" t="s">
        <v>3</v>
      </c>
      <c r="O230" s="1" t="s">
        <v>10</v>
      </c>
      <c r="P230" s="1" t="s">
        <v>131</v>
      </c>
      <c r="Q230" s="1">
        <v>1.5</v>
      </c>
      <c r="R230" s="1">
        <v>8013.5625093491553</v>
      </c>
    </row>
    <row r="231" spans="2:18">
      <c r="B231" s="1" t="s">
        <v>3</v>
      </c>
      <c r="C231" s="1" t="s">
        <v>10</v>
      </c>
      <c r="D231" s="1" t="s">
        <v>134</v>
      </c>
      <c r="E231" s="1">
        <v>6</v>
      </c>
      <c r="F231" s="1">
        <v>4451.9791718606421</v>
      </c>
      <c r="N231" s="1" t="s">
        <v>4</v>
      </c>
      <c r="O231" s="1" t="s">
        <v>27</v>
      </c>
      <c r="P231" s="1" t="s">
        <v>134</v>
      </c>
      <c r="Q231" s="1">
        <v>5</v>
      </c>
      <c r="R231" s="1">
        <v>98336.152303032693</v>
      </c>
    </row>
    <row r="232" spans="2:18">
      <c r="B232" s="1" t="s">
        <v>0</v>
      </c>
      <c r="C232" s="1" t="s">
        <v>21</v>
      </c>
      <c r="D232" s="1" t="s">
        <v>134</v>
      </c>
      <c r="E232" s="1">
        <v>2</v>
      </c>
      <c r="F232" s="1">
        <v>9600</v>
      </c>
      <c r="N232" s="1" t="s">
        <v>0</v>
      </c>
      <c r="O232" s="1" t="s">
        <v>10</v>
      </c>
      <c r="P232" s="1" t="s">
        <v>134</v>
      </c>
      <c r="Q232" s="1">
        <v>2</v>
      </c>
      <c r="R232" s="1">
        <v>2671.1875031163854</v>
      </c>
    </row>
    <row r="233" spans="2:18">
      <c r="B233" s="1" t="s">
        <v>0</v>
      </c>
      <c r="C233" s="1" t="s">
        <v>10</v>
      </c>
      <c r="D233" s="1" t="s">
        <v>134</v>
      </c>
      <c r="E233" s="1">
        <v>1</v>
      </c>
      <c r="F233" s="1">
        <v>6945.0875081026015</v>
      </c>
      <c r="N233" s="1" t="s">
        <v>7</v>
      </c>
      <c r="O233" s="1" t="s">
        <v>10</v>
      </c>
      <c r="P233" s="1" t="s">
        <v>131</v>
      </c>
      <c r="Q233" s="1">
        <v>8</v>
      </c>
      <c r="R233" s="1">
        <v>96000</v>
      </c>
    </row>
    <row r="234" spans="2:18">
      <c r="B234" s="1" t="s">
        <v>5</v>
      </c>
      <c r="C234" s="1" t="s">
        <v>10</v>
      </c>
      <c r="D234" s="1" t="s">
        <v>131</v>
      </c>
      <c r="E234" s="1">
        <v>7</v>
      </c>
      <c r="F234" s="1">
        <v>10684.750012465542</v>
      </c>
      <c r="N234" s="1" t="s">
        <v>5</v>
      </c>
      <c r="O234" s="1" t="s">
        <v>10</v>
      </c>
      <c r="P234" s="1" t="s">
        <v>134</v>
      </c>
      <c r="Q234" s="1">
        <v>6</v>
      </c>
      <c r="R234" s="1">
        <v>20514.720023933838</v>
      </c>
    </row>
    <row r="235" spans="2:18">
      <c r="B235" s="1" t="s">
        <v>0</v>
      </c>
      <c r="C235" s="1" t="s">
        <v>10</v>
      </c>
      <c r="D235" s="1" t="s">
        <v>133</v>
      </c>
      <c r="E235" s="1">
        <v>3.5</v>
      </c>
      <c r="F235" s="1">
        <v>8547.8000099724322</v>
      </c>
      <c r="N235" s="1" t="s">
        <v>0</v>
      </c>
      <c r="O235" s="1" t="s">
        <v>58</v>
      </c>
      <c r="P235" s="1" t="s">
        <v>133</v>
      </c>
      <c r="Q235" s="1">
        <v>10</v>
      </c>
      <c r="R235" s="1">
        <v>19055.991584874118</v>
      </c>
    </row>
    <row r="236" spans="2:18">
      <c r="B236" s="1" t="s">
        <v>0</v>
      </c>
      <c r="C236" s="1" t="s">
        <v>10</v>
      </c>
      <c r="D236" s="1" t="s">
        <v>134</v>
      </c>
      <c r="E236" s="1">
        <v>10</v>
      </c>
      <c r="F236" s="1">
        <v>35000</v>
      </c>
      <c r="N236" s="1" t="s">
        <v>0</v>
      </c>
      <c r="O236" s="1" t="s">
        <v>26</v>
      </c>
      <c r="P236" s="1" t="s">
        <v>131</v>
      </c>
      <c r="Q236" s="1">
        <v>10</v>
      </c>
      <c r="R236" s="1">
        <v>66294.12766617132</v>
      </c>
    </row>
    <row r="237" spans="2:18">
      <c r="B237" s="1" t="s">
        <v>0</v>
      </c>
      <c r="C237" s="1" t="s">
        <v>10</v>
      </c>
      <c r="D237" s="1" t="s">
        <v>133</v>
      </c>
      <c r="E237" s="1">
        <v>12</v>
      </c>
      <c r="F237" s="1">
        <v>17807.916687442568</v>
      </c>
      <c r="N237" s="1" t="s">
        <v>0</v>
      </c>
      <c r="O237" s="1" t="s">
        <v>10</v>
      </c>
      <c r="P237" s="1" t="s">
        <v>132</v>
      </c>
      <c r="Q237" s="1">
        <v>7</v>
      </c>
      <c r="R237" s="1">
        <v>6713.584591165848</v>
      </c>
    </row>
    <row r="238" spans="2:18">
      <c r="B238" s="1" t="s">
        <v>5</v>
      </c>
      <c r="C238" s="1" t="s">
        <v>10</v>
      </c>
      <c r="D238" s="1" t="s">
        <v>131</v>
      </c>
      <c r="E238" s="1">
        <v>4</v>
      </c>
      <c r="F238" s="1">
        <v>3205.4250037396623</v>
      </c>
      <c r="N238" s="1" t="s">
        <v>7</v>
      </c>
      <c r="O238" s="1" t="s">
        <v>24</v>
      </c>
      <c r="P238" s="1" t="s">
        <v>133</v>
      </c>
      <c r="Q238" s="1">
        <v>15</v>
      </c>
      <c r="R238" s="1">
        <v>45709.169889951241</v>
      </c>
    </row>
    <row r="239" spans="2:18">
      <c r="B239" s="1" t="s">
        <v>3</v>
      </c>
      <c r="C239" s="1" t="s">
        <v>23</v>
      </c>
      <c r="D239" s="1" t="s">
        <v>134</v>
      </c>
      <c r="E239" s="1">
        <v>10</v>
      </c>
      <c r="F239" s="1">
        <v>60000</v>
      </c>
      <c r="N239" s="1" t="s">
        <v>3</v>
      </c>
      <c r="O239" s="1" t="s">
        <v>12</v>
      </c>
      <c r="P239" s="1" t="s">
        <v>133</v>
      </c>
      <c r="Q239" s="1">
        <v>10</v>
      </c>
      <c r="R239" s="1">
        <v>48500</v>
      </c>
    </row>
    <row r="240" spans="2:18">
      <c r="B240" s="1" t="s">
        <v>3</v>
      </c>
      <c r="C240" s="1" t="s">
        <v>10</v>
      </c>
      <c r="D240" s="1" t="s">
        <v>133</v>
      </c>
      <c r="E240" s="1">
        <v>13</v>
      </c>
      <c r="F240" s="1">
        <v>14246.333349954055</v>
      </c>
      <c r="N240" s="1" t="s">
        <v>0</v>
      </c>
      <c r="O240" s="1" t="s">
        <v>10</v>
      </c>
      <c r="P240" s="1" t="s">
        <v>131</v>
      </c>
      <c r="Q240" s="1">
        <v>4</v>
      </c>
      <c r="R240" s="1">
        <v>10684.750012465542</v>
      </c>
    </row>
    <row r="241" spans="2:18">
      <c r="B241" s="1" t="s">
        <v>3</v>
      </c>
      <c r="C241" s="1" t="s">
        <v>10</v>
      </c>
      <c r="D241" s="1" t="s">
        <v>133</v>
      </c>
      <c r="E241" s="1">
        <v>8</v>
      </c>
      <c r="F241" s="1">
        <v>10684.750012465542</v>
      </c>
      <c r="N241" s="1" t="s">
        <v>0</v>
      </c>
      <c r="O241" s="1" t="s">
        <v>12</v>
      </c>
      <c r="P241" s="1" t="s">
        <v>133</v>
      </c>
      <c r="Q241" s="1">
        <v>10</v>
      </c>
      <c r="R241" s="1">
        <v>33900</v>
      </c>
    </row>
    <row r="242" spans="2:18">
      <c r="B242" s="1" t="s">
        <v>3</v>
      </c>
      <c r="C242" s="1" t="s">
        <v>10</v>
      </c>
      <c r="D242" s="1" t="s">
        <v>131</v>
      </c>
      <c r="E242" s="1">
        <v>15</v>
      </c>
      <c r="F242" s="1">
        <v>40000</v>
      </c>
      <c r="N242" s="1" t="s">
        <v>0</v>
      </c>
      <c r="O242" s="1" t="s">
        <v>21</v>
      </c>
      <c r="P242" s="1" t="s">
        <v>131</v>
      </c>
      <c r="Q242" s="1">
        <v>40</v>
      </c>
      <c r="R242" s="1">
        <v>109729.60187662003</v>
      </c>
    </row>
    <row r="243" spans="2:18">
      <c r="B243" s="1" t="s">
        <v>0</v>
      </c>
      <c r="C243" s="1" t="s">
        <v>13</v>
      </c>
      <c r="D243" s="1" t="s">
        <v>134</v>
      </c>
      <c r="E243" s="1">
        <v>15</v>
      </c>
      <c r="F243" s="1">
        <v>5022</v>
      </c>
      <c r="N243" s="1" t="s">
        <v>0</v>
      </c>
      <c r="O243" s="1" t="s">
        <v>10</v>
      </c>
      <c r="P243" s="1" t="s">
        <v>134</v>
      </c>
      <c r="Q243" s="1">
        <v>2</v>
      </c>
      <c r="R243" s="1">
        <v>15136.729184326183</v>
      </c>
    </row>
    <row r="244" spans="2:18">
      <c r="B244" s="1" t="s">
        <v>0</v>
      </c>
      <c r="C244" s="1" t="s">
        <v>10</v>
      </c>
      <c r="D244" s="1" t="s">
        <v>131</v>
      </c>
      <c r="E244" s="1">
        <v>5</v>
      </c>
      <c r="F244" s="1">
        <v>7301.2458418514525</v>
      </c>
      <c r="N244" s="1" t="s">
        <v>4</v>
      </c>
      <c r="O244" s="1" t="s">
        <v>12</v>
      </c>
      <c r="P244" s="1" t="s">
        <v>134</v>
      </c>
      <c r="Q244" s="1">
        <v>15</v>
      </c>
      <c r="R244" s="1">
        <v>85000</v>
      </c>
    </row>
    <row r="245" spans="2:18">
      <c r="B245" s="1" t="s">
        <v>0</v>
      </c>
      <c r="C245" s="1" t="s">
        <v>69</v>
      </c>
      <c r="D245" s="1" t="s">
        <v>131</v>
      </c>
      <c r="E245" s="1">
        <v>5</v>
      </c>
      <c r="F245" s="1">
        <v>19831.432821021317</v>
      </c>
      <c r="N245" s="1" t="s">
        <v>3</v>
      </c>
      <c r="O245" s="1" t="s">
        <v>10</v>
      </c>
      <c r="P245" s="1" t="s">
        <v>134</v>
      </c>
      <c r="Q245" s="1">
        <v>6</v>
      </c>
      <c r="R245" s="1">
        <v>8013.5625093491553</v>
      </c>
    </row>
    <row r="246" spans="2:18">
      <c r="B246" s="1" t="s">
        <v>3</v>
      </c>
      <c r="C246" s="1" t="s">
        <v>10</v>
      </c>
      <c r="D246" s="1" t="s">
        <v>134</v>
      </c>
      <c r="E246" s="1">
        <v>5</v>
      </c>
      <c r="F246" s="1">
        <v>10684.750012465542</v>
      </c>
      <c r="N246" s="1" t="s">
        <v>3</v>
      </c>
      <c r="O246" s="1" t="s">
        <v>12</v>
      </c>
      <c r="P246" s="1" t="s">
        <v>133</v>
      </c>
      <c r="Q246" s="1">
        <v>16</v>
      </c>
      <c r="R246" s="1">
        <v>48000</v>
      </c>
    </row>
    <row r="247" spans="2:18">
      <c r="B247" s="1" t="s">
        <v>0</v>
      </c>
      <c r="C247" s="1" t="s">
        <v>70</v>
      </c>
      <c r="D247" s="1" t="s">
        <v>134</v>
      </c>
      <c r="E247" s="1">
        <v>2</v>
      </c>
      <c r="F247" s="1">
        <v>4800</v>
      </c>
      <c r="N247" s="1" t="s">
        <v>7</v>
      </c>
      <c r="O247" s="1" t="s">
        <v>10</v>
      </c>
      <c r="P247" s="1" t="s">
        <v>134</v>
      </c>
      <c r="Q247" s="1">
        <v>2</v>
      </c>
      <c r="R247" s="1">
        <v>3027.3458368652364</v>
      </c>
    </row>
    <row r="248" spans="2:18">
      <c r="B248" s="1" t="s">
        <v>0</v>
      </c>
      <c r="C248" s="1" t="s">
        <v>15</v>
      </c>
      <c r="D248" s="1" t="s">
        <v>134</v>
      </c>
      <c r="E248" s="1">
        <v>7</v>
      </c>
      <c r="F248" s="1">
        <v>83846.362973446114</v>
      </c>
      <c r="N248" s="1" t="s">
        <v>5</v>
      </c>
      <c r="O248" s="1" t="s">
        <v>10</v>
      </c>
      <c r="P248" s="1" t="s">
        <v>133</v>
      </c>
      <c r="Q248" s="1">
        <v>5</v>
      </c>
      <c r="R248" s="1">
        <v>13100</v>
      </c>
    </row>
    <row r="249" spans="2:18">
      <c r="B249" s="1" t="s">
        <v>1</v>
      </c>
      <c r="C249" s="1" t="s">
        <v>10</v>
      </c>
      <c r="D249" s="1" t="s">
        <v>133</v>
      </c>
      <c r="E249" s="1">
        <v>2</v>
      </c>
      <c r="F249" s="1">
        <v>15000</v>
      </c>
      <c r="N249" s="1" t="s">
        <v>3</v>
      </c>
      <c r="O249" s="1" t="s">
        <v>31</v>
      </c>
      <c r="P249" s="1" t="s">
        <v>133</v>
      </c>
      <c r="Q249" s="1">
        <v>15</v>
      </c>
      <c r="R249" s="1">
        <v>60000</v>
      </c>
    </row>
    <row r="250" spans="2:18">
      <c r="B250" s="1" t="s">
        <v>0</v>
      </c>
      <c r="C250" s="1" t="s">
        <v>10</v>
      </c>
      <c r="D250" s="1" t="s">
        <v>134</v>
      </c>
      <c r="E250" s="1">
        <v>12</v>
      </c>
      <c r="F250" s="1">
        <v>10000</v>
      </c>
      <c r="N250" s="1" t="s">
        <v>3</v>
      </c>
      <c r="O250" s="1" t="s">
        <v>11</v>
      </c>
      <c r="P250" s="1" t="s">
        <v>133</v>
      </c>
      <c r="Q250" s="1">
        <v>5</v>
      </c>
      <c r="R250" s="1">
        <v>24000</v>
      </c>
    </row>
    <row r="251" spans="2:18">
      <c r="B251" s="1" t="s">
        <v>3</v>
      </c>
      <c r="C251" s="1" t="s">
        <v>24</v>
      </c>
      <c r="D251" s="1" t="s">
        <v>134</v>
      </c>
      <c r="E251" s="1">
        <v>5</v>
      </c>
      <c r="F251" s="1">
        <v>116637.19213297902</v>
      </c>
      <c r="N251" s="1" t="s">
        <v>3</v>
      </c>
      <c r="O251" s="1" t="s">
        <v>10</v>
      </c>
      <c r="P251" s="1" t="s">
        <v>133</v>
      </c>
      <c r="Q251" s="1">
        <v>3</v>
      </c>
      <c r="R251" s="1">
        <v>4273.9000049862161</v>
      </c>
    </row>
    <row r="252" spans="2:18">
      <c r="B252" s="1" t="s">
        <v>0</v>
      </c>
      <c r="C252" s="1" t="s">
        <v>24</v>
      </c>
      <c r="D252" s="1" t="s">
        <v>131</v>
      </c>
      <c r="E252" s="1">
        <v>1.5</v>
      </c>
      <c r="F252" s="1">
        <v>34357.533974522659</v>
      </c>
      <c r="N252" s="1" t="s">
        <v>3</v>
      </c>
      <c r="O252" s="1" t="s">
        <v>10</v>
      </c>
      <c r="P252" s="1" t="s">
        <v>133</v>
      </c>
      <c r="Q252" s="1">
        <v>5</v>
      </c>
      <c r="R252" s="1">
        <v>11575.14584683767</v>
      </c>
    </row>
    <row r="253" spans="2:18">
      <c r="B253" s="1" t="s">
        <v>3</v>
      </c>
      <c r="C253" s="1" t="s">
        <v>24</v>
      </c>
      <c r="D253" s="1" t="s">
        <v>134</v>
      </c>
      <c r="E253" s="1">
        <v>15</v>
      </c>
      <c r="F253" s="1">
        <v>102451.58768437347</v>
      </c>
      <c r="N253" s="1" t="s">
        <v>0</v>
      </c>
      <c r="O253" s="1" t="s">
        <v>12</v>
      </c>
      <c r="P253" s="1" t="s">
        <v>133</v>
      </c>
      <c r="Q253" s="1">
        <v>13</v>
      </c>
      <c r="R253" s="1">
        <v>95000</v>
      </c>
    </row>
    <row r="254" spans="2:18">
      <c r="B254" s="1" t="s">
        <v>2</v>
      </c>
      <c r="C254" s="1" t="s">
        <v>10</v>
      </c>
      <c r="D254" s="1" t="s">
        <v>133</v>
      </c>
      <c r="E254" s="1">
        <v>5</v>
      </c>
      <c r="F254" s="1">
        <v>16000</v>
      </c>
      <c r="N254" s="1" t="s">
        <v>3</v>
      </c>
      <c r="O254" s="1" t="s">
        <v>10</v>
      </c>
      <c r="P254" s="1" t="s">
        <v>134</v>
      </c>
      <c r="Q254" s="1">
        <v>0</v>
      </c>
      <c r="R254" s="1">
        <v>9188.8850107203652</v>
      </c>
    </row>
    <row r="255" spans="2:18">
      <c r="B255" s="1" t="s">
        <v>3</v>
      </c>
      <c r="C255" s="1" t="s">
        <v>10</v>
      </c>
      <c r="D255" s="1" t="s">
        <v>133</v>
      </c>
      <c r="E255" s="1">
        <v>6</v>
      </c>
      <c r="F255" s="1">
        <v>6000</v>
      </c>
      <c r="N255" s="1" t="s">
        <v>3</v>
      </c>
      <c r="O255" s="1" t="s">
        <v>10</v>
      </c>
      <c r="P255" s="1" t="s">
        <v>131</v>
      </c>
      <c r="Q255" s="1">
        <v>3</v>
      </c>
      <c r="R255" s="1">
        <v>8975.1900104710548</v>
      </c>
    </row>
    <row r="256" spans="2:18">
      <c r="B256" s="1" t="s">
        <v>3</v>
      </c>
      <c r="C256" s="1" t="s">
        <v>10</v>
      </c>
      <c r="D256" s="1" t="s">
        <v>131</v>
      </c>
      <c r="E256" s="1">
        <v>6</v>
      </c>
      <c r="F256" s="1">
        <v>6410.8500074793246</v>
      </c>
      <c r="N256" s="1" t="s">
        <v>0</v>
      </c>
      <c r="O256" s="1" t="s">
        <v>10</v>
      </c>
      <c r="P256" s="1" t="s">
        <v>131</v>
      </c>
      <c r="Q256" s="1">
        <v>1</v>
      </c>
      <c r="R256" s="1">
        <v>2564.3400029917298</v>
      </c>
    </row>
    <row r="257" spans="2:18">
      <c r="B257" s="1" t="s">
        <v>2</v>
      </c>
      <c r="C257" s="1" t="s">
        <v>31</v>
      </c>
      <c r="D257" s="1" t="s">
        <v>132</v>
      </c>
      <c r="E257" s="1">
        <v>7</v>
      </c>
      <c r="F257" s="1">
        <v>36000</v>
      </c>
      <c r="N257" s="1" t="s">
        <v>1</v>
      </c>
      <c r="O257" s="1" t="s">
        <v>24</v>
      </c>
      <c r="P257" s="1" t="s">
        <v>134</v>
      </c>
      <c r="Q257" s="1">
        <v>12</v>
      </c>
      <c r="R257" s="1">
        <v>86689.804963700633</v>
      </c>
    </row>
    <row r="258" spans="2:18">
      <c r="B258" s="1" t="s">
        <v>2</v>
      </c>
      <c r="C258" s="1" t="s">
        <v>10</v>
      </c>
      <c r="D258" s="1" t="s">
        <v>132</v>
      </c>
      <c r="E258" s="1">
        <v>7</v>
      </c>
      <c r="F258" s="1">
        <v>20000</v>
      </c>
      <c r="N258" s="1" t="s">
        <v>2</v>
      </c>
      <c r="O258" s="1" t="s">
        <v>10</v>
      </c>
      <c r="P258" s="1" t="s">
        <v>132</v>
      </c>
      <c r="Q258" s="1">
        <v>3</v>
      </c>
      <c r="R258" s="1">
        <v>15500</v>
      </c>
    </row>
    <row r="259" spans="2:18">
      <c r="B259" s="1" t="s">
        <v>5</v>
      </c>
      <c r="C259" s="1" t="s">
        <v>10</v>
      </c>
      <c r="D259" s="1" t="s">
        <v>134</v>
      </c>
      <c r="E259" s="1">
        <v>8</v>
      </c>
      <c r="F259" s="1">
        <v>4273.9000049862161</v>
      </c>
      <c r="N259" s="1" t="s">
        <v>0</v>
      </c>
      <c r="O259" s="1" t="s">
        <v>34</v>
      </c>
      <c r="P259" s="1" t="s">
        <v>131</v>
      </c>
      <c r="Q259" s="1">
        <v>3</v>
      </c>
      <c r="R259" s="1">
        <v>148284.35006969364</v>
      </c>
    </row>
    <row r="260" spans="2:18">
      <c r="B260" s="1" t="s">
        <v>6</v>
      </c>
      <c r="C260" s="1" t="s">
        <v>24</v>
      </c>
      <c r="D260" s="1" t="s">
        <v>131</v>
      </c>
      <c r="E260" s="1">
        <v>8</v>
      </c>
      <c r="F260" s="1">
        <v>37828.278529614821</v>
      </c>
      <c r="N260" s="1" t="s">
        <v>0</v>
      </c>
      <c r="O260" s="1" t="s">
        <v>10</v>
      </c>
      <c r="P260" s="1" t="s">
        <v>131</v>
      </c>
      <c r="Q260" s="1">
        <v>5</v>
      </c>
      <c r="R260" s="1">
        <v>10684.750012465542</v>
      </c>
    </row>
    <row r="261" spans="2:18">
      <c r="B261" s="1" t="s">
        <v>3</v>
      </c>
      <c r="C261" s="1" t="s">
        <v>65</v>
      </c>
      <c r="D261" s="1" t="s">
        <v>131</v>
      </c>
      <c r="E261" s="1">
        <v>4.5</v>
      </c>
      <c r="F261" s="1">
        <v>11000</v>
      </c>
      <c r="N261" s="1" t="s">
        <v>0</v>
      </c>
      <c r="O261" s="1" t="s">
        <v>12</v>
      </c>
      <c r="P261" s="1" t="s">
        <v>133</v>
      </c>
      <c r="Q261" s="1">
        <v>27</v>
      </c>
      <c r="R261" s="1">
        <v>75000</v>
      </c>
    </row>
    <row r="262" spans="2:18">
      <c r="B262" s="1" t="s">
        <v>0</v>
      </c>
      <c r="C262" s="1" t="s">
        <v>10</v>
      </c>
      <c r="D262" s="1" t="s">
        <v>133</v>
      </c>
      <c r="E262" s="1">
        <v>6</v>
      </c>
      <c r="F262" s="1">
        <v>8000</v>
      </c>
      <c r="N262" s="1" t="s">
        <v>3</v>
      </c>
      <c r="O262" s="1" t="s">
        <v>16</v>
      </c>
      <c r="P262" s="1" t="s">
        <v>134</v>
      </c>
      <c r="Q262" s="1">
        <v>5</v>
      </c>
      <c r="R262" s="1">
        <v>12000</v>
      </c>
    </row>
    <row r="263" spans="2:18">
      <c r="B263" s="1" t="s">
        <v>7</v>
      </c>
      <c r="C263" s="1" t="s">
        <v>10</v>
      </c>
      <c r="D263" s="1" t="s">
        <v>131</v>
      </c>
      <c r="E263" s="1">
        <v>5.5</v>
      </c>
      <c r="F263" s="1">
        <v>4006.7812546745777</v>
      </c>
      <c r="N263" s="1" t="s">
        <v>3</v>
      </c>
      <c r="O263" s="1" t="s">
        <v>10</v>
      </c>
      <c r="P263" s="1" t="s">
        <v>131</v>
      </c>
      <c r="Q263" s="1">
        <v>1.1000000000000001</v>
      </c>
      <c r="R263" s="1">
        <v>30273.458368652366</v>
      </c>
    </row>
    <row r="264" spans="2:18">
      <c r="B264" s="1" t="s">
        <v>3</v>
      </c>
      <c r="C264" s="1" t="s">
        <v>71</v>
      </c>
      <c r="D264" s="1" t="s">
        <v>133</v>
      </c>
      <c r="E264" s="1">
        <v>5</v>
      </c>
      <c r="F264" s="1">
        <v>9171.0323574730355</v>
      </c>
      <c r="N264" s="1" t="s">
        <v>1</v>
      </c>
      <c r="O264" s="1" t="s">
        <v>66</v>
      </c>
      <c r="P264" s="1" t="s">
        <v>134</v>
      </c>
      <c r="Q264" s="1">
        <v>7</v>
      </c>
      <c r="R264" s="1">
        <v>30000</v>
      </c>
    </row>
    <row r="265" spans="2:18">
      <c r="B265" s="1" t="s">
        <v>0</v>
      </c>
      <c r="C265" s="1" t="s">
        <v>10</v>
      </c>
      <c r="D265" s="1" t="s">
        <v>133</v>
      </c>
      <c r="E265" s="1">
        <v>20</v>
      </c>
      <c r="F265" s="1">
        <v>4273.9000049862161</v>
      </c>
      <c r="N265" s="1" t="s">
        <v>0</v>
      </c>
      <c r="O265" s="1" t="s">
        <v>10</v>
      </c>
      <c r="P265" s="1" t="s">
        <v>131</v>
      </c>
      <c r="Q265" s="1">
        <v>4</v>
      </c>
      <c r="R265" s="1">
        <v>6410.8500074793246</v>
      </c>
    </row>
    <row r="266" spans="2:18">
      <c r="B266" s="1" t="s">
        <v>0</v>
      </c>
      <c r="C266" s="1" t="s">
        <v>10</v>
      </c>
      <c r="D266" s="1" t="s">
        <v>131</v>
      </c>
      <c r="E266" s="1">
        <v>5</v>
      </c>
      <c r="F266" s="1">
        <v>12465.541681209797</v>
      </c>
      <c r="N266" s="1" t="s">
        <v>4</v>
      </c>
      <c r="O266" s="1" t="s">
        <v>12</v>
      </c>
      <c r="P266" s="1" t="s">
        <v>134</v>
      </c>
      <c r="Q266" s="1">
        <v>10</v>
      </c>
      <c r="R266" s="1">
        <v>100000</v>
      </c>
    </row>
    <row r="267" spans="2:18">
      <c r="B267" s="1" t="s">
        <v>0</v>
      </c>
      <c r="C267" s="1" t="s">
        <v>10</v>
      </c>
      <c r="D267" s="1" t="s">
        <v>133</v>
      </c>
      <c r="E267" s="1">
        <v>1</v>
      </c>
      <c r="F267" s="1">
        <v>24000</v>
      </c>
      <c r="N267" s="1" t="s">
        <v>2</v>
      </c>
      <c r="O267" s="1" t="s">
        <v>28</v>
      </c>
      <c r="P267" s="1" t="s">
        <v>134</v>
      </c>
      <c r="Q267" s="1">
        <v>2</v>
      </c>
      <c r="R267" s="1">
        <v>53356.776437647524</v>
      </c>
    </row>
    <row r="268" spans="2:18">
      <c r="B268" s="1" t="s">
        <v>8</v>
      </c>
      <c r="C268" s="1" t="s">
        <v>72</v>
      </c>
      <c r="D268" s="1" t="s">
        <v>133</v>
      </c>
      <c r="E268" s="1">
        <v>15</v>
      </c>
      <c r="F268" s="1">
        <v>20000</v>
      </c>
      <c r="N268" s="1" t="s">
        <v>3</v>
      </c>
      <c r="O268" s="1" t="s">
        <v>12</v>
      </c>
      <c r="P268" s="1" t="s">
        <v>133</v>
      </c>
      <c r="Q268" s="1">
        <v>20</v>
      </c>
      <c r="R268" s="1">
        <v>40000</v>
      </c>
    </row>
    <row r="269" spans="2:18">
      <c r="B269" s="1" t="s">
        <v>0</v>
      </c>
      <c r="C269" s="1" t="s">
        <v>12</v>
      </c>
      <c r="D269" s="1" t="s">
        <v>133</v>
      </c>
      <c r="E269" s="1">
        <v>20</v>
      </c>
      <c r="F269" s="1">
        <v>62000</v>
      </c>
      <c r="N269" s="1" t="s">
        <v>0</v>
      </c>
      <c r="O269" s="1" t="s">
        <v>10</v>
      </c>
      <c r="P269" s="1" t="s">
        <v>134</v>
      </c>
      <c r="Q269" s="1">
        <v>1</v>
      </c>
      <c r="R269" s="1">
        <v>9794.354178093412</v>
      </c>
    </row>
    <row r="270" spans="2:18">
      <c r="B270" s="1" t="s">
        <v>1</v>
      </c>
      <c r="C270" s="1" t="s">
        <v>32</v>
      </c>
      <c r="D270" s="1" t="s">
        <v>131</v>
      </c>
      <c r="E270" s="1">
        <v>2</v>
      </c>
      <c r="F270" s="1">
        <v>14960</v>
      </c>
      <c r="N270" s="1" t="s">
        <v>6</v>
      </c>
      <c r="O270" s="1" t="s">
        <v>48</v>
      </c>
      <c r="P270" s="1" t="s">
        <v>134</v>
      </c>
      <c r="Q270" s="1">
        <v>6</v>
      </c>
      <c r="R270" s="1">
        <v>18499.860539512854</v>
      </c>
    </row>
    <row r="271" spans="2:18">
      <c r="B271" s="1" t="s">
        <v>5</v>
      </c>
      <c r="C271" s="1" t="s">
        <v>10</v>
      </c>
      <c r="D271" s="1" t="s">
        <v>133</v>
      </c>
      <c r="E271" s="1">
        <v>2</v>
      </c>
      <c r="F271" s="1">
        <v>2136.9500024931081</v>
      </c>
      <c r="N271" s="1" t="s">
        <v>1</v>
      </c>
      <c r="O271" s="1" t="s">
        <v>17</v>
      </c>
      <c r="P271" s="1" t="s">
        <v>134</v>
      </c>
      <c r="Q271" s="1">
        <v>5</v>
      </c>
      <c r="R271" s="1">
        <v>19818.231248269083</v>
      </c>
    </row>
    <row r="272" spans="2:18">
      <c r="B272" s="1" t="s">
        <v>5</v>
      </c>
      <c r="C272" s="1" t="s">
        <v>12</v>
      </c>
      <c r="D272" s="1" t="s">
        <v>133</v>
      </c>
      <c r="E272" s="1">
        <v>5</v>
      </c>
      <c r="F272" s="1">
        <v>30232</v>
      </c>
      <c r="N272" s="1" t="s">
        <v>3</v>
      </c>
      <c r="O272" s="1" t="s">
        <v>10</v>
      </c>
      <c r="P272" s="1" t="s">
        <v>131</v>
      </c>
      <c r="Q272" s="1">
        <v>20</v>
      </c>
      <c r="R272" s="1">
        <v>10684.750012465542</v>
      </c>
    </row>
    <row r="273" spans="2:18">
      <c r="B273" s="1" t="s">
        <v>0</v>
      </c>
      <c r="C273" s="1" t="s">
        <v>12</v>
      </c>
      <c r="D273" s="1" t="s">
        <v>131</v>
      </c>
      <c r="E273" s="1">
        <v>4</v>
      </c>
      <c r="F273" s="1">
        <v>41000</v>
      </c>
      <c r="N273" s="1" t="s">
        <v>3</v>
      </c>
      <c r="O273" s="1" t="s">
        <v>10</v>
      </c>
      <c r="P273" s="1" t="s">
        <v>133</v>
      </c>
      <c r="Q273" s="1">
        <v>18</v>
      </c>
      <c r="R273" s="1">
        <v>10684.750012465542</v>
      </c>
    </row>
    <row r="274" spans="2:18">
      <c r="B274" s="1" t="s">
        <v>0</v>
      </c>
      <c r="C274" s="1" t="s">
        <v>26</v>
      </c>
      <c r="D274" s="1" t="s">
        <v>133</v>
      </c>
      <c r="E274" s="1">
        <v>11</v>
      </c>
      <c r="F274" s="1">
        <v>96891.417358250401</v>
      </c>
      <c r="N274" s="1" t="s">
        <v>0</v>
      </c>
      <c r="O274" s="1" t="s">
        <v>10</v>
      </c>
      <c r="P274" s="1" t="s">
        <v>134</v>
      </c>
      <c r="Q274" s="1">
        <v>10</v>
      </c>
      <c r="R274" s="1">
        <v>17807.916687442568</v>
      </c>
    </row>
    <row r="275" spans="2:18">
      <c r="B275" s="1" t="s">
        <v>3</v>
      </c>
      <c r="C275" s="1" t="s">
        <v>10</v>
      </c>
      <c r="D275" s="1" t="s">
        <v>131</v>
      </c>
      <c r="E275" s="1">
        <v>14</v>
      </c>
      <c r="F275" s="1">
        <v>21369.500024931083</v>
      </c>
      <c r="N275" s="1" t="s">
        <v>0</v>
      </c>
      <c r="O275" s="1" t="s">
        <v>10</v>
      </c>
      <c r="P275" s="1" t="s">
        <v>131</v>
      </c>
      <c r="Q275" s="1">
        <v>6</v>
      </c>
      <c r="R275" s="1">
        <v>13000</v>
      </c>
    </row>
    <row r="276" spans="2:18">
      <c r="B276" s="1" t="s">
        <v>5</v>
      </c>
      <c r="C276" s="1" t="s">
        <v>10</v>
      </c>
      <c r="D276" s="1" t="s">
        <v>131</v>
      </c>
      <c r="E276" s="1">
        <v>10</v>
      </c>
      <c r="F276" s="1">
        <v>3650.6229209257262</v>
      </c>
      <c r="N276" s="1" t="s">
        <v>3</v>
      </c>
      <c r="O276" s="1" t="s">
        <v>10</v>
      </c>
      <c r="P276" s="1" t="s">
        <v>132</v>
      </c>
      <c r="Q276" s="1">
        <v>9</v>
      </c>
      <c r="R276" s="1">
        <v>16027.125018698311</v>
      </c>
    </row>
    <row r="277" spans="2:18">
      <c r="B277" s="1" t="s">
        <v>5</v>
      </c>
      <c r="C277" s="1" t="s">
        <v>43</v>
      </c>
      <c r="D277" s="1" t="s">
        <v>131</v>
      </c>
      <c r="E277" s="1">
        <v>20</v>
      </c>
      <c r="F277" s="1">
        <v>19068</v>
      </c>
      <c r="N277" s="1" t="s">
        <v>5</v>
      </c>
      <c r="O277" s="1" t="s">
        <v>12</v>
      </c>
      <c r="P277" s="1" t="s">
        <v>131</v>
      </c>
      <c r="Q277" s="1">
        <v>1</v>
      </c>
      <c r="R277" s="1">
        <v>85000</v>
      </c>
    </row>
    <row r="278" spans="2:18">
      <c r="B278" s="1" t="s">
        <v>1</v>
      </c>
      <c r="C278" s="1" t="s">
        <v>10</v>
      </c>
      <c r="D278" s="1" t="s">
        <v>131</v>
      </c>
      <c r="E278" s="1">
        <v>4</v>
      </c>
      <c r="F278" s="1">
        <v>5342.3750062327708</v>
      </c>
      <c r="N278" s="1" t="s">
        <v>0</v>
      </c>
      <c r="O278" s="1" t="s">
        <v>38</v>
      </c>
      <c r="P278" s="1" t="s">
        <v>132</v>
      </c>
      <c r="Q278" s="1">
        <v>10</v>
      </c>
      <c r="R278" s="1">
        <v>6000</v>
      </c>
    </row>
    <row r="279" spans="2:18">
      <c r="B279" s="1" t="s">
        <v>8</v>
      </c>
      <c r="C279" s="1" t="s">
        <v>40</v>
      </c>
      <c r="D279" s="1" t="s">
        <v>131</v>
      </c>
      <c r="E279" s="1">
        <v>3</v>
      </c>
      <c r="F279" s="1">
        <v>48000</v>
      </c>
      <c r="N279" s="1" t="s">
        <v>7</v>
      </c>
      <c r="O279" s="1" t="s">
        <v>10</v>
      </c>
      <c r="P279" s="1" t="s">
        <v>134</v>
      </c>
      <c r="Q279" s="1">
        <v>2</v>
      </c>
      <c r="R279" s="1">
        <v>30000</v>
      </c>
    </row>
    <row r="280" spans="2:18">
      <c r="B280" s="1" t="s">
        <v>2</v>
      </c>
      <c r="C280" s="1" t="s">
        <v>10</v>
      </c>
      <c r="D280" s="1" t="s">
        <v>134</v>
      </c>
      <c r="E280" s="1">
        <v>2</v>
      </c>
      <c r="F280" s="1">
        <v>3917.7416712373652</v>
      </c>
      <c r="N280" s="1" t="s">
        <v>1</v>
      </c>
      <c r="O280" s="1" t="s">
        <v>24</v>
      </c>
      <c r="P280" s="1" t="s">
        <v>133</v>
      </c>
      <c r="Q280" s="1">
        <v>20</v>
      </c>
      <c r="R280" s="1">
        <v>157617.8272067284</v>
      </c>
    </row>
    <row r="281" spans="2:18">
      <c r="B281" s="1" t="s">
        <v>7</v>
      </c>
      <c r="C281" s="1" t="s">
        <v>10</v>
      </c>
      <c r="D281" s="1" t="s">
        <v>131</v>
      </c>
      <c r="E281" s="1">
        <v>2.5</v>
      </c>
      <c r="F281" s="1">
        <v>13500</v>
      </c>
      <c r="N281" s="1" t="s">
        <v>3</v>
      </c>
      <c r="O281" s="1" t="s">
        <v>10</v>
      </c>
      <c r="P281" s="1" t="s">
        <v>132</v>
      </c>
      <c r="Q281" s="1">
        <v>18</v>
      </c>
      <c r="R281" s="1">
        <v>21369.500024931083</v>
      </c>
    </row>
    <row r="282" spans="2:18">
      <c r="B282" s="1" t="s">
        <v>3</v>
      </c>
      <c r="C282" s="1" t="s">
        <v>10</v>
      </c>
      <c r="D282" s="1" t="s">
        <v>132</v>
      </c>
      <c r="E282" s="1">
        <v>15</v>
      </c>
      <c r="F282" s="1">
        <v>45000</v>
      </c>
      <c r="N282" s="1" t="s">
        <v>7</v>
      </c>
      <c r="O282" s="1" t="s">
        <v>10</v>
      </c>
      <c r="P282" s="1" t="s">
        <v>134</v>
      </c>
      <c r="Q282" s="1">
        <v>1</v>
      </c>
      <c r="R282" s="1">
        <v>3561.5833374885137</v>
      </c>
    </row>
    <row r="283" spans="2:18">
      <c r="B283" s="1" t="s">
        <v>4</v>
      </c>
      <c r="C283" s="1" t="s">
        <v>73</v>
      </c>
      <c r="D283" s="1" t="s">
        <v>133</v>
      </c>
      <c r="E283" s="1">
        <v>18</v>
      </c>
      <c r="F283" s="1">
        <v>69871.969144538423</v>
      </c>
      <c r="N283" s="1" t="s">
        <v>3</v>
      </c>
      <c r="O283" s="1" t="s">
        <v>10</v>
      </c>
      <c r="P283" s="1" t="s">
        <v>134</v>
      </c>
      <c r="Q283" s="1">
        <v>1</v>
      </c>
      <c r="R283" s="1">
        <v>5000</v>
      </c>
    </row>
    <row r="284" spans="2:18">
      <c r="B284" s="1" t="s">
        <v>3</v>
      </c>
      <c r="C284" s="1" t="s">
        <v>10</v>
      </c>
      <c r="D284" s="1" t="s">
        <v>134</v>
      </c>
      <c r="E284" s="1">
        <v>11</v>
      </c>
      <c r="F284" s="1">
        <v>8547.8000099724322</v>
      </c>
      <c r="N284" s="1" t="s">
        <v>0</v>
      </c>
      <c r="O284" s="1" t="s">
        <v>10</v>
      </c>
      <c r="P284" s="1" t="s">
        <v>134</v>
      </c>
      <c r="Q284" s="1">
        <v>2</v>
      </c>
      <c r="R284" s="1">
        <v>3561.5833374885137</v>
      </c>
    </row>
    <row r="285" spans="2:18">
      <c r="B285" s="1" t="s">
        <v>5</v>
      </c>
      <c r="C285" s="1" t="s">
        <v>44</v>
      </c>
      <c r="D285" s="1" t="s">
        <v>132</v>
      </c>
      <c r="E285" s="1">
        <v>7</v>
      </c>
      <c r="F285" s="1">
        <v>9146.5655463031271</v>
      </c>
      <c r="N285" s="1" t="s">
        <v>5</v>
      </c>
      <c r="O285" s="1" t="s">
        <v>17</v>
      </c>
      <c r="P285" s="1" t="s">
        <v>131</v>
      </c>
      <c r="Q285" s="1">
        <v>8</v>
      </c>
      <c r="R285" s="1">
        <v>38111.983169748237</v>
      </c>
    </row>
    <row r="286" spans="2:18">
      <c r="B286" s="1" t="s">
        <v>0</v>
      </c>
      <c r="C286" s="1" t="s">
        <v>10</v>
      </c>
      <c r="D286" s="1" t="s">
        <v>131</v>
      </c>
      <c r="E286" s="1">
        <v>2.4</v>
      </c>
      <c r="F286" s="1">
        <v>10150.512511842264</v>
      </c>
      <c r="N286" s="1" t="s">
        <v>0</v>
      </c>
      <c r="O286" s="1" t="s">
        <v>10</v>
      </c>
      <c r="P286" s="1" t="s">
        <v>134</v>
      </c>
      <c r="Q286" s="1">
        <v>6.5</v>
      </c>
      <c r="R286" s="1">
        <v>17807.916687442568</v>
      </c>
    </row>
    <row r="287" spans="2:18">
      <c r="B287" s="1" t="s">
        <v>3</v>
      </c>
      <c r="C287" s="1" t="s">
        <v>10</v>
      </c>
      <c r="D287" s="1" t="s">
        <v>134</v>
      </c>
      <c r="E287" s="1">
        <v>7</v>
      </c>
      <c r="F287" s="1">
        <v>11325.835013213473</v>
      </c>
      <c r="N287" s="1" t="s">
        <v>0</v>
      </c>
      <c r="O287" s="1" t="s">
        <v>10</v>
      </c>
      <c r="P287" s="1" t="s">
        <v>131</v>
      </c>
      <c r="Q287" s="1">
        <v>3.5</v>
      </c>
      <c r="R287" s="1">
        <v>11575.14584683767</v>
      </c>
    </row>
    <row r="288" spans="2:18">
      <c r="B288" s="1" t="s">
        <v>7</v>
      </c>
      <c r="C288" s="1" t="s">
        <v>13</v>
      </c>
      <c r="D288" s="1" t="s">
        <v>131</v>
      </c>
      <c r="E288" s="1">
        <v>7</v>
      </c>
      <c r="F288" s="1">
        <v>1910.5359690238436</v>
      </c>
      <c r="N288" s="1" t="s">
        <v>3</v>
      </c>
      <c r="O288" s="1" t="s">
        <v>27</v>
      </c>
      <c r="P288" s="1" t="s">
        <v>133</v>
      </c>
      <c r="Q288" s="1">
        <v>10</v>
      </c>
      <c r="R288" s="1">
        <v>98336.152303032693</v>
      </c>
    </row>
    <row r="289" spans="2:18">
      <c r="B289" s="1" t="s">
        <v>3</v>
      </c>
      <c r="C289" s="1" t="s">
        <v>26</v>
      </c>
      <c r="D289" s="1" t="s">
        <v>133</v>
      </c>
      <c r="E289" s="1">
        <v>12</v>
      </c>
      <c r="F289" s="1">
        <v>36000</v>
      </c>
      <c r="N289" s="1" t="s">
        <v>0</v>
      </c>
      <c r="O289" s="1" t="s">
        <v>12</v>
      </c>
      <c r="P289" s="1" t="s">
        <v>133</v>
      </c>
      <c r="Q289" s="1">
        <v>15</v>
      </c>
      <c r="R289" s="1">
        <v>92500</v>
      </c>
    </row>
    <row r="290" spans="2:18">
      <c r="B290" s="1" t="s">
        <v>5</v>
      </c>
      <c r="C290" s="1" t="s">
        <v>10</v>
      </c>
      <c r="D290" s="1" t="s">
        <v>132</v>
      </c>
      <c r="E290" s="1">
        <v>5</v>
      </c>
      <c r="F290" s="1">
        <v>40067.812546745779</v>
      </c>
      <c r="N290" s="1" t="s">
        <v>0</v>
      </c>
      <c r="O290" s="1" t="s">
        <v>10</v>
      </c>
      <c r="P290" s="1" t="s">
        <v>134</v>
      </c>
      <c r="Q290" s="1">
        <v>1</v>
      </c>
      <c r="R290" s="1">
        <v>9794.354178093412</v>
      </c>
    </row>
    <row r="291" spans="2:18">
      <c r="B291" s="1" t="s">
        <v>7</v>
      </c>
      <c r="C291" s="1" t="s">
        <v>10</v>
      </c>
      <c r="D291" s="1" t="s">
        <v>131</v>
      </c>
      <c r="E291" s="1">
        <v>1</v>
      </c>
      <c r="F291" s="1">
        <v>16000</v>
      </c>
      <c r="N291" s="1" t="s">
        <v>3</v>
      </c>
      <c r="O291" s="1" t="s">
        <v>12</v>
      </c>
      <c r="P291" s="1" t="s">
        <v>134</v>
      </c>
      <c r="Q291" s="1">
        <v>1</v>
      </c>
      <c r="R291" s="1">
        <v>32000</v>
      </c>
    </row>
    <row r="292" spans="2:18">
      <c r="B292" s="1" t="s">
        <v>0</v>
      </c>
      <c r="C292" s="1" t="s">
        <v>10</v>
      </c>
      <c r="D292" s="1" t="s">
        <v>131</v>
      </c>
      <c r="E292" s="1">
        <v>4</v>
      </c>
      <c r="F292" s="1">
        <v>4273.9000049862161</v>
      </c>
      <c r="N292" s="1" t="s">
        <v>0</v>
      </c>
      <c r="O292" s="1" t="s">
        <v>12</v>
      </c>
      <c r="P292" s="1" t="s">
        <v>134</v>
      </c>
      <c r="Q292" s="1">
        <v>10</v>
      </c>
      <c r="R292" s="1">
        <v>55000</v>
      </c>
    </row>
    <row r="293" spans="2:18">
      <c r="B293" s="1" t="s">
        <v>3</v>
      </c>
      <c r="C293" s="1" t="s">
        <v>10</v>
      </c>
      <c r="D293" s="1" t="s">
        <v>134</v>
      </c>
      <c r="E293" s="1">
        <v>7</v>
      </c>
      <c r="F293" s="1">
        <v>7123.1666749770275</v>
      </c>
      <c r="N293" s="1" t="s">
        <v>0</v>
      </c>
      <c r="O293" s="1" t="s">
        <v>12</v>
      </c>
      <c r="P293" s="1" t="s">
        <v>131</v>
      </c>
      <c r="Q293" s="1">
        <v>4</v>
      </c>
      <c r="R293" s="1">
        <v>40000</v>
      </c>
    </row>
    <row r="294" spans="2:18">
      <c r="B294" s="1" t="s">
        <v>3</v>
      </c>
      <c r="C294" s="1" t="s">
        <v>10</v>
      </c>
      <c r="D294" s="1" t="s">
        <v>132</v>
      </c>
      <c r="E294" s="1">
        <v>12</v>
      </c>
      <c r="F294" s="1">
        <v>10000</v>
      </c>
      <c r="N294" s="1" t="s">
        <v>0</v>
      </c>
      <c r="O294" s="1" t="s">
        <v>13</v>
      </c>
      <c r="P294" s="1" t="s">
        <v>133</v>
      </c>
      <c r="Q294" s="1">
        <v>2</v>
      </c>
      <c r="R294" s="1">
        <v>3000</v>
      </c>
    </row>
    <row r="295" spans="2:18">
      <c r="B295" s="1" t="s">
        <v>0</v>
      </c>
      <c r="C295" s="1" t="s">
        <v>27</v>
      </c>
      <c r="D295" s="1" t="s">
        <v>133</v>
      </c>
      <c r="E295" s="1">
        <v>20</v>
      </c>
      <c r="F295" s="1">
        <v>64901.860520001574</v>
      </c>
      <c r="N295" s="1" t="s">
        <v>0</v>
      </c>
      <c r="O295" s="1" t="s">
        <v>12</v>
      </c>
      <c r="P295" s="1" t="s">
        <v>134</v>
      </c>
      <c r="Q295" s="1">
        <v>5</v>
      </c>
      <c r="R295" s="1">
        <v>43600</v>
      </c>
    </row>
    <row r="296" spans="2:18">
      <c r="B296" s="1" t="s">
        <v>0</v>
      </c>
      <c r="C296" s="1" t="s">
        <v>12</v>
      </c>
      <c r="D296" s="1" t="s">
        <v>133</v>
      </c>
      <c r="E296" s="1">
        <v>10</v>
      </c>
      <c r="F296" s="1">
        <v>65000</v>
      </c>
      <c r="N296" s="1" t="s">
        <v>0</v>
      </c>
      <c r="O296" s="1" t="s">
        <v>10</v>
      </c>
      <c r="P296" s="1" t="s">
        <v>131</v>
      </c>
      <c r="Q296" s="1">
        <v>8</v>
      </c>
      <c r="R296" s="1">
        <v>9616.275011218986</v>
      </c>
    </row>
    <row r="297" spans="2:18">
      <c r="B297" s="1" t="s">
        <v>3</v>
      </c>
      <c r="C297" s="1" t="s">
        <v>10</v>
      </c>
      <c r="D297" s="1" t="s">
        <v>131</v>
      </c>
      <c r="E297" s="1">
        <v>1.5</v>
      </c>
      <c r="F297" s="1">
        <v>8013.5625093491553</v>
      </c>
      <c r="N297" s="1" t="s">
        <v>3</v>
      </c>
      <c r="O297" s="1" t="s">
        <v>74</v>
      </c>
      <c r="P297" s="1" t="s">
        <v>131</v>
      </c>
      <c r="Q297" s="1">
        <v>10</v>
      </c>
      <c r="R297" s="1">
        <v>35000</v>
      </c>
    </row>
    <row r="298" spans="2:18">
      <c r="B298" s="1" t="s">
        <v>4</v>
      </c>
      <c r="C298" s="1" t="s">
        <v>27</v>
      </c>
      <c r="D298" s="1" t="s">
        <v>134</v>
      </c>
      <c r="E298" s="1">
        <v>5</v>
      </c>
      <c r="F298" s="1">
        <v>98336.152303032693</v>
      </c>
      <c r="N298" s="1" t="s">
        <v>8</v>
      </c>
      <c r="O298" s="1" t="s">
        <v>58</v>
      </c>
      <c r="P298" s="1" t="s">
        <v>133</v>
      </c>
      <c r="Q298" s="1">
        <v>15</v>
      </c>
      <c r="R298" s="1">
        <v>12000</v>
      </c>
    </row>
    <row r="299" spans="2:18">
      <c r="B299" s="1" t="s">
        <v>0</v>
      </c>
      <c r="C299" s="1" t="s">
        <v>10</v>
      </c>
      <c r="D299" s="1" t="s">
        <v>134</v>
      </c>
      <c r="E299" s="1">
        <v>2</v>
      </c>
      <c r="F299" s="1">
        <v>2671.1875031163854</v>
      </c>
      <c r="N299" s="1" t="s">
        <v>8</v>
      </c>
      <c r="O299" s="1" t="s">
        <v>75</v>
      </c>
      <c r="P299" s="1" t="s">
        <v>132</v>
      </c>
      <c r="Q299" s="1">
        <v>13</v>
      </c>
      <c r="R299" s="1">
        <v>5000</v>
      </c>
    </row>
    <row r="300" spans="2:18">
      <c r="B300" s="1" t="s">
        <v>7</v>
      </c>
      <c r="C300" s="1" t="s">
        <v>10</v>
      </c>
      <c r="D300" s="1" t="s">
        <v>131</v>
      </c>
      <c r="E300" s="1">
        <v>8</v>
      </c>
      <c r="F300" s="1">
        <v>96000</v>
      </c>
      <c r="N300" s="1" t="s">
        <v>0</v>
      </c>
      <c r="O300" s="1" t="s">
        <v>21</v>
      </c>
      <c r="P300" s="1" t="s">
        <v>134</v>
      </c>
      <c r="Q300" s="1">
        <v>2</v>
      </c>
      <c r="R300" s="1">
        <v>16337.518501630093</v>
      </c>
    </row>
    <row r="301" spans="2:18">
      <c r="B301" s="1" t="s">
        <v>5</v>
      </c>
      <c r="C301" s="1" t="s">
        <v>10</v>
      </c>
      <c r="D301" s="1" t="s">
        <v>134</v>
      </c>
      <c r="E301" s="1">
        <v>6</v>
      </c>
      <c r="F301" s="1">
        <v>20514.720023933838</v>
      </c>
      <c r="N301" s="1" t="s">
        <v>0</v>
      </c>
      <c r="O301" s="1" t="s">
        <v>12</v>
      </c>
      <c r="P301" s="1" t="s">
        <v>132</v>
      </c>
      <c r="Q301" s="1">
        <v>8</v>
      </c>
      <c r="R301" s="1">
        <v>65000</v>
      </c>
    </row>
    <row r="302" spans="2:18">
      <c r="B302" s="1" t="s">
        <v>0</v>
      </c>
      <c r="C302" s="1" t="s">
        <v>58</v>
      </c>
      <c r="D302" s="1" t="s">
        <v>133</v>
      </c>
      <c r="E302" s="1">
        <v>10</v>
      </c>
      <c r="F302" s="1">
        <v>19055.991584874118</v>
      </c>
      <c r="N302" s="1" t="s">
        <v>0</v>
      </c>
      <c r="O302" s="1" t="s">
        <v>12</v>
      </c>
      <c r="P302" s="1" t="s">
        <v>131</v>
      </c>
      <c r="Q302" s="1">
        <v>2</v>
      </c>
      <c r="R302" s="1">
        <v>40000</v>
      </c>
    </row>
    <row r="303" spans="2:18">
      <c r="B303" s="1" t="s">
        <v>0</v>
      </c>
      <c r="C303" s="1" t="s">
        <v>26</v>
      </c>
      <c r="D303" s="1" t="s">
        <v>131</v>
      </c>
      <c r="E303" s="1">
        <v>10</v>
      </c>
      <c r="F303" s="1">
        <v>66294.12766617132</v>
      </c>
      <c r="N303" s="1" t="s">
        <v>3</v>
      </c>
      <c r="O303" s="1" t="s">
        <v>66</v>
      </c>
      <c r="P303" s="1" t="s">
        <v>133</v>
      </c>
      <c r="Q303" s="1">
        <v>14</v>
      </c>
      <c r="R303" s="1">
        <v>98000</v>
      </c>
    </row>
    <row r="304" spans="2:18">
      <c r="B304" s="1" t="s">
        <v>0</v>
      </c>
      <c r="C304" s="1" t="s">
        <v>10</v>
      </c>
      <c r="D304" s="1" t="s">
        <v>132</v>
      </c>
      <c r="E304" s="1">
        <v>7</v>
      </c>
      <c r="F304" s="1">
        <v>6713.584591165848</v>
      </c>
      <c r="N304" s="1" t="s">
        <v>4</v>
      </c>
      <c r="O304" s="1" t="s">
        <v>12</v>
      </c>
      <c r="P304" s="1" t="s">
        <v>131</v>
      </c>
      <c r="Q304" s="1">
        <v>15</v>
      </c>
      <c r="R304" s="1">
        <v>50000</v>
      </c>
    </row>
    <row r="305" spans="2:18">
      <c r="B305" s="1" t="s">
        <v>7</v>
      </c>
      <c r="C305" s="1" t="s">
        <v>24</v>
      </c>
      <c r="D305" s="1" t="s">
        <v>133</v>
      </c>
      <c r="E305" s="1">
        <v>15</v>
      </c>
      <c r="F305" s="1">
        <v>45709.169889951241</v>
      </c>
      <c r="N305" s="1" t="s">
        <v>4</v>
      </c>
      <c r="O305" s="1" t="s">
        <v>12</v>
      </c>
      <c r="P305" s="1" t="s">
        <v>134</v>
      </c>
      <c r="Q305" s="1">
        <v>25</v>
      </c>
      <c r="R305" s="1">
        <v>135000</v>
      </c>
    </row>
    <row r="306" spans="2:18">
      <c r="B306" s="1" t="s">
        <v>3</v>
      </c>
      <c r="C306" s="1" t="s">
        <v>12</v>
      </c>
      <c r="D306" s="1" t="s">
        <v>133</v>
      </c>
      <c r="E306" s="1">
        <v>10</v>
      </c>
      <c r="F306" s="1">
        <v>48500</v>
      </c>
      <c r="N306" s="1" t="s">
        <v>3</v>
      </c>
      <c r="O306" s="1" t="s">
        <v>57</v>
      </c>
      <c r="P306" s="1" t="s">
        <v>134</v>
      </c>
      <c r="Q306" s="1">
        <v>6</v>
      </c>
      <c r="R306" s="1">
        <v>125000</v>
      </c>
    </row>
    <row r="307" spans="2:18">
      <c r="B307" s="1" t="s">
        <v>0</v>
      </c>
      <c r="C307" s="1" t="s">
        <v>10</v>
      </c>
      <c r="D307" s="1" t="s">
        <v>131</v>
      </c>
      <c r="E307" s="1">
        <v>4</v>
      </c>
      <c r="F307" s="1">
        <v>10684.750012465542</v>
      </c>
      <c r="N307" s="1" t="s">
        <v>0</v>
      </c>
      <c r="O307" s="1" t="s">
        <v>66</v>
      </c>
      <c r="P307" s="1" t="s">
        <v>133</v>
      </c>
      <c r="Q307" s="1">
        <v>4</v>
      </c>
      <c r="R307" s="1">
        <v>4500</v>
      </c>
    </row>
    <row r="308" spans="2:18">
      <c r="B308" s="1" t="s">
        <v>0</v>
      </c>
      <c r="C308" s="1" t="s">
        <v>12</v>
      </c>
      <c r="D308" s="1" t="s">
        <v>133</v>
      </c>
      <c r="E308" s="1">
        <v>10</v>
      </c>
      <c r="F308" s="1">
        <v>33900</v>
      </c>
      <c r="N308" s="1" t="s">
        <v>0</v>
      </c>
      <c r="O308" s="1" t="s">
        <v>12</v>
      </c>
      <c r="P308" s="1" t="s">
        <v>134</v>
      </c>
      <c r="Q308" s="1">
        <v>10</v>
      </c>
      <c r="R308" s="1">
        <v>115000</v>
      </c>
    </row>
    <row r="309" spans="2:18">
      <c r="B309" s="1" t="s">
        <v>0</v>
      </c>
      <c r="C309" s="1" t="s">
        <v>21</v>
      </c>
      <c r="D309" s="1" t="s">
        <v>131</v>
      </c>
      <c r="E309" s="1">
        <v>40</v>
      </c>
      <c r="F309" s="1">
        <v>109729.60187662003</v>
      </c>
      <c r="N309" s="1" t="s">
        <v>0</v>
      </c>
      <c r="O309" s="1" t="s">
        <v>12</v>
      </c>
      <c r="P309" s="1" t="s">
        <v>131</v>
      </c>
      <c r="Q309" s="1">
        <v>15</v>
      </c>
      <c r="R309" s="1">
        <v>70000</v>
      </c>
    </row>
    <row r="310" spans="2:18">
      <c r="B310" s="1" t="s">
        <v>0</v>
      </c>
      <c r="C310" s="1" t="s">
        <v>10</v>
      </c>
      <c r="D310" s="1" t="s">
        <v>134</v>
      </c>
      <c r="E310" s="1">
        <v>2</v>
      </c>
      <c r="F310" s="1">
        <v>15136.729184326183</v>
      </c>
      <c r="N310" s="1" t="s">
        <v>0</v>
      </c>
      <c r="O310" s="1" t="s">
        <v>12</v>
      </c>
      <c r="P310" s="1" t="s">
        <v>133</v>
      </c>
      <c r="Q310" s="1">
        <v>8</v>
      </c>
      <c r="R310" s="1">
        <v>60000</v>
      </c>
    </row>
    <row r="311" spans="2:18">
      <c r="B311" s="1" t="s">
        <v>4</v>
      </c>
      <c r="C311" s="1" t="s">
        <v>12</v>
      </c>
      <c r="D311" s="1" t="s">
        <v>134</v>
      </c>
      <c r="E311" s="1">
        <v>15</v>
      </c>
      <c r="F311" s="1">
        <v>85000</v>
      </c>
      <c r="N311" s="1" t="s">
        <v>3</v>
      </c>
      <c r="O311" s="1" t="s">
        <v>12</v>
      </c>
      <c r="P311" s="1" t="s">
        <v>133</v>
      </c>
      <c r="Q311" s="1">
        <v>12</v>
      </c>
      <c r="R311" s="1">
        <v>87456</v>
      </c>
    </row>
    <row r="312" spans="2:18">
      <c r="B312" s="1" t="s">
        <v>3</v>
      </c>
      <c r="C312" s="1" t="s">
        <v>10</v>
      </c>
      <c r="D312" s="1" t="s">
        <v>134</v>
      </c>
      <c r="E312" s="1">
        <v>6</v>
      </c>
      <c r="F312" s="1">
        <v>8013.5625093491553</v>
      </c>
      <c r="N312" s="1" t="s">
        <v>0</v>
      </c>
      <c r="O312" s="1" t="s">
        <v>31</v>
      </c>
      <c r="P312" s="1" t="s">
        <v>131</v>
      </c>
      <c r="Q312" s="1">
        <v>6</v>
      </c>
      <c r="R312" s="1">
        <v>26400</v>
      </c>
    </row>
    <row r="313" spans="2:18">
      <c r="B313" s="1" t="s">
        <v>3</v>
      </c>
      <c r="C313" s="1" t="s">
        <v>12</v>
      </c>
      <c r="D313" s="1" t="s">
        <v>133</v>
      </c>
      <c r="E313" s="1">
        <v>16</v>
      </c>
      <c r="F313" s="1">
        <v>48000</v>
      </c>
      <c r="N313" s="1" t="s">
        <v>3</v>
      </c>
      <c r="O313" s="1" t="s">
        <v>31</v>
      </c>
      <c r="P313" s="1" t="s">
        <v>131</v>
      </c>
      <c r="Q313" s="1">
        <v>18</v>
      </c>
      <c r="R313" s="1">
        <v>12000</v>
      </c>
    </row>
    <row r="314" spans="2:18">
      <c r="B314" s="1" t="s">
        <v>7</v>
      </c>
      <c r="C314" s="1" t="s">
        <v>10</v>
      </c>
      <c r="D314" s="1" t="s">
        <v>134</v>
      </c>
      <c r="E314" s="1">
        <v>2</v>
      </c>
      <c r="F314" s="1">
        <v>3027.3458368652364</v>
      </c>
      <c r="N314" s="1" t="s">
        <v>0</v>
      </c>
      <c r="O314" s="1" t="s">
        <v>10</v>
      </c>
      <c r="P314" s="1" t="s">
        <v>134</v>
      </c>
      <c r="Q314" s="1">
        <v>1</v>
      </c>
      <c r="R314" s="1">
        <v>2564.3400029917298</v>
      </c>
    </row>
    <row r="315" spans="2:18">
      <c r="B315" s="1" t="s">
        <v>5</v>
      </c>
      <c r="C315" s="1" t="s">
        <v>10</v>
      </c>
      <c r="D315" s="1" t="s">
        <v>133</v>
      </c>
      <c r="E315" s="1">
        <v>5</v>
      </c>
      <c r="F315" s="1">
        <v>13100</v>
      </c>
      <c r="N315" s="1" t="s">
        <v>3</v>
      </c>
      <c r="O315" s="1" t="s">
        <v>76</v>
      </c>
      <c r="P315" s="1" t="s">
        <v>131</v>
      </c>
      <c r="Q315" s="1">
        <v>11</v>
      </c>
      <c r="R315" s="1">
        <v>62000</v>
      </c>
    </row>
    <row r="316" spans="2:18">
      <c r="B316" s="1" t="s">
        <v>3</v>
      </c>
      <c r="C316" s="1" t="s">
        <v>31</v>
      </c>
      <c r="D316" s="1" t="s">
        <v>133</v>
      </c>
      <c r="E316" s="1">
        <v>15</v>
      </c>
      <c r="F316" s="1">
        <v>60000</v>
      </c>
      <c r="N316" s="1" t="s">
        <v>0</v>
      </c>
      <c r="O316" s="1" t="s">
        <v>10</v>
      </c>
      <c r="P316" s="1" t="s">
        <v>132</v>
      </c>
      <c r="Q316" s="1">
        <v>10</v>
      </c>
      <c r="R316" s="1">
        <v>5342.3750062327708</v>
      </c>
    </row>
    <row r="317" spans="2:18">
      <c r="B317" s="1" t="s">
        <v>3</v>
      </c>
      <c r="C317" s="1" t="s">
        <v>11</v>
      </c>
      <c r="D317" s="1" t="s">
        <v>133</v>
      </c>
      <c r="E317" s="1">
        <v>5</v>
      </c>
      <c r="F317" s="1">
        <v>24000</v>
      </c>
      <c r="N317" s="1" t="s">
        <v>0</v>
      </c>
      <c r="O317" s="1" t="s">
        <v>28</v>
      </c>
      <c r="P317" s="1" t="s">
        <v>134</v>
      </c>
      <c r="Q317" s="1">
        <v>4</v>
      </c>
      <c r="R317" s="1">
        <v>50815.977559664309</v>
      </c>
    </row>
    <row r="318" spans="2:18">
      <c r="B318" s="1" t="s">
        <v>3</v>
      </c>
      <c r="C318" s="1" t="s">
        <v>10</v>
      </c>
      <c r="D318" s="1" t="s">
        <v>133</v>
      </c>
      <c r="E318" s="1">
        <v>3</v>
      </c>
      <c r="F318" s="1">
        <v>4273.9000049862161</v>
      </c>
      <c r="N318" s="1" t="s">
        <v>3</v>
      </c>
      <c r="O318" s="1" t="s">
        <v>32</v>
      </c>
      <c r="P318" s="1" t="s">
        <v>134</v>
      </c>
      <c r="Q318" s="1">
        <v>3</v>
      </c>
      <c r="R318" s="1">
        <v>25560</v>
      </c>
    </row>
    <row r="319" spans="2:18">
      <c r="B319" s="1" t="s">
        <v>3</v>
      </c>
      <c r="C319" s="1" t="s">
        <v>10</v>
      </c>
      <c r="D319" s="1" t="s">
        <v>133</v>
      </c>
      <c r="E319" s="1">
        <v>5</v>
      </c>
      <c r="F319" s="1">
        <v>11575.14584683767</v>
      </c>
      <c r="N319" s="1" t="s">
        <v>5</v>
      </c>
      <c r="O319" s="1" t="s">
        <v>10</v>
      </c>
      <c r="P319" s="1" t="s">
        <v>134</v>
      </c>
      <c r="Q319" s="1">
        <v>3</v>
      </c>
      <c r="R319" s="1">
        <v>12821.700014958649</v>
      </c>
    </row>
    <row r="320" spans="2:18">
      <c r="B320" s="1" t="s">
        <v>0</v>
      </c>
      <c r="C320" s="1" t="s">
        <v>12</v>
      </c>
      <c r="D320" s="1" t="s">
        <v>133</v>
      </c>
      <c r="E320" s="1">
        <v>13</v>
      </c>
      <c r="F320" s="1">
        <v>95000</v>
      </c>
      <c r="N320" s="1" t="s">
        <v>3</v>
      </c>
      <c r="O320" s="1" t="s">
        <v>10</v>
      </c>
      <c r="P320" s="1" t="s">
        <v>131</v>
      </c>
      <c r="Q320" s="1">
        <v>5</v>
      </c>
      <c r="R320" s="1">
        <v>10684.750012465542</v>
      </c>
    </row>
    <row r="321" spans="2:18">
      <c r="B321" s="1" t="s">
        <v>3</v>
      </c>
      <c r="C321" s="1" t="s">
        <v>10</v>
      </c>
      <c r="D321" s="1" t="s">
        <v>134</v>
      </c>
      <c r="E321" s="1">
        <v>0</v>
      </c>
      <c r="F321" s="1">
        <v>9188.8850107203652</v>
      </c>
      <c r="N321" s="1" t="s">
        <v>3</v>
      </c>
      <c r="O321" s="1" t="s">
        <v>13</v>
      </c>
      <c r="P321" s="1" t="s">
        <v>131</v>
      </c>
      <c r="Q321" s="1">
        <v>4</v>
      </c>
      <c r="R321" s="1">
        <v>4457.9172610556352</v>
      </c>
    </row>
    <row r="322" spans="2:18">
      <c r="B322" s="1" t="s">
        <v>3</v>
      </c>
      <c r="C322" s="1" t="s">
        <v>10</v>
      </c>
      <c r="D322" s="1" t="s">
        <v>131</v>
      </c>
      <c r="E322" s="1">
        <v>3</v>
      </c>
      <c r="F322" s="1">
        <v>8975.1900104710548</v>
      </c>
      <c r="N322" s="1" t="s">
        <v>4</v>
      </c>
      <c r="O322" s="1" t="s">
        <v>21</v>
      </c>
      <c r="P322" s="1" t="s">
        <v>134</v>
      </c>
      <c r="Q322" s="1">
        <v>20</v>
      </c>
      <c r="R322" s="1">
        <v>125000</v>
      </c>
    </row>
    <row r="323" spans="2:18">
      <c r="B323" s="1" t="s">
        <v>0</v>
      </c>
      <c r="C323" s="1" t="s">
        <v>10</v>
      </c>
      <c r="D323" s="1" t="s">
        <v>131</v>
      </c>
      <c r="E323" s="1">
        <v>1</v>
      </c>
      <c r="F323" s="1">
        <v>2564.3400029917298</v>
      </c>
      <c r="N323" s="1" t="s">
        <v>0</v>
      </c>
      <c r="O323" s="1" t="s">
        <v>12</v>
      </c>
      <c r="P323" s="1" t="s">
        <v>134</v>
      </c>
      <c r="Q323" s="1">
        <v>1</v>
      </c>
      <c r="R323" s="1">
        <v>43000</v>
      </c>
    </row>
    <row r="324" spans="2:18">
      <c r="B324" s="1" t="s">
        <v>1</v>
      </c>
      <c r="C324" s="1" t="s">
        <v>24</v>
      </c>
      <c r="D324" s="1" t="s">
        <v>134</v>
      </c>
      <c r="E324" s="1">
        <v>12</v>
      </c>
      <c r="F324" s="1">
        <v>86689.804963700633</v>
      </c>
      <c r="N324" s="1" t="s">
        <v>2</v>
      </c>
      <c r="O324" s="1" t="s">
        <v>10</v>
      </c>
      <c r="P324" s="1" t="s">
        <v>133</v>
      </c>
      <c r="Q324" s="1">
        <v>6</v>
      </c>
      <c r="R324" s="1">
        <v>7123.1666749770275</v>
      </c>
    </row>
    <row r="325" spans="2:18">
      <c r="B325" s="1" t="s">
        <v>2</v>
      </c>
      <c r="C325" s="1" t="s">
        <v>10</v>
      </c>
      <c r="D325" s="1" t="s">
        <v>132</v>
      </c>
      <c r="E325" s="1">
        <v>3</v>
      </c>
      <c r="F325" s="1">
        <v>15500</v>
      </c>
      <c r="N325" s="1" t="s">
        <v>5</v>
      </c>
      <c r="O325" s="1" t="s">
        <v>77</v>
      </c>
      <c r="P325" s="1" t="s">
        <v>134</v>
      </c>
      <c r="Q325" s="1">
        <v>4</v>
      </c>
      <c r="R325" s="1">
        <v>10000</v>
      </c>
    </row>
    <row r="326" spans="2:18">
      <c r="B326" s="1" t="s">
        <v>0</v>
      </c>
      <c r="C326" s="1" t="s">
        <v>34</v>
      </c>
      <c r="D326" s="1" t="s">
        <v>131</v>
      </c>
      <c r="E326" s="1">
        <v>3</v>
      </c>
      <c r="F326" s="1">
        <v>148284.35006969364</v>
      </c>
      <c r="N326" s="1" t="s">
        <v>3</v>
      </c>
      <c r="O326" s="1" t="s">
        <v>10</v>
      </c>
      <c r="P326" s="1" t="s">
        <v>132</v>
      </c>
      <c r="Q326" s="1">
        <v>5</v>
      </c>
      <c r="R326" s="1">
        <v>8903.9583437212841</v>
      </c>
    </row>
    <row r="327" spans="2:18">
      <c r="B327" s="1" t="s">
        <v>0</v>
      </c>
      <c r="C327" s="1" t="s">
        <v>10</v>
      </c>
      <c r="D327" s="1" t="s">
        <v>131</v>
      </c>
      <c r="E327" s="1">
        <v>5</v>
      </c>
      <c r="F327" s="1">
        <v>10684.750012465542</v>
      </c>
      <c r="N327" s="1" t="s">
        <v>5</v>
      </c>
      <c r="O327" s="1" t="s">
        <v>32</v>
      </c>
      <c r="P327" s="1" t="s">
        <v>134</v>
      </c>
      <c r="Q327" s="1">
        <v>15</v>
      </c>
      <c r="R327" s="1">
        <v>36500</v>
      </c>
    </row>
    <row r="328" spans="2:18">
      <c r="B328" s="1" t="s">
        <v>0</v>
      </c>
      <c r="C328" s="1" t="s">
        <v>12</v>
      </c>
      <c r="D328" s="1" t="s">
        <v>133</v>
      </c>
      <c r="E328" s="1">
        <v>27</v>
      </c>
      <c r="F328" s="1">
        <v>75000</v>
      </c>
      <c r="N328" s="1" t="s">
        <v>4</v>
      </c>
      <c r="O328" s="1" t="s">
        <v>36</v>
      </c>
      <c r="P328" s="1" t="s">
        <v>131</v>
      </c>
      <c r="Q328" s="1">
        <v>10</v>
      </c>
      <c r="R328" s="1">
        <v>100000</v>
      </c>
    </row>
    <row r="329" spans="2:18">
      <c r="B329" s="1" t="s">
        <v>3</v>
      </c>
      <c r="C329" s="1" t="s">
        <v>16</v>
      </c>
      <c r="D329" s="1" t="s">
        <v>134</v>
      </c>
      <c r="E329" s="1">
        <v>5</v>
      </c>
      <c r="F329" s="1">
        <v>12000</v>
      </c>
      <c r="N329" s="1" t="s">
        <v>5</v>
      </c>
      <c r="O329" s="1" t="s">
        <v>10</v>
      </c>
      <c r="P329" s="1" t="s">
        <v>133</v>
      </c>
      <c r="Q329" s="1">
        <v>8</v>
      </c>
      <c r="R329" s="1">
        <v>7123.1666749770275</v>
      </c>
    </row>
    <row r="330" spans="2:18">
      <c r="B330" s="1" t="s">
        <v>3</v>
      </c>
      <c r="C330" s="1" t="s">
        <v>10</v>
      </c>
      <c r="D330" s="1" t="s">
        <v>131</v>
      </c>
      <c r="E330" s="1">
        <v>1.1000000000000001</v>
      </c>
      <c r="F330" s="1">
        <v>30273.458368652366</v>
      </c>
      <c r="N330" s="1" t="s">
        <v>3</v>
      </c>
      <c r="O330" s="1" t="s">
        <v>10</v>
      </c>
      <c r="P330" s="1" t="s">
        <v>133</v>
      </c>
      <c r="Q330" s="1">
        <v>8</v>
      </c>
      <c r="R330" s="1">
        <v>40958.208381117904</v>
      </c>
    </row>
    <row r="331" spans="2:18">
      <c r="B331" s="1" t="s">
        <v>1</v>
      </c>
      <c r="C331" s="1" t="s">
        <v>66</v>
      </c>
      <c r="D331" s="1" t="s">
        <v>134</v>
      </c>
      <c r="E331" s="1">
        <v>7</v>
      </c>
      <c r="F331" s="1">
        <v>30000</v>
      </c>
      <c r="N331" s="1" t="s">
        <v>4</v>
      </c>
      <c r="O331" s="1" t="s">
        <v>10</v>
      </c>
      <c r="P331" s="1" t="s">
        <v>134</v>
      </c>
      <c r="Q331" s="1">
        <v>17</v>
      </c>
      <c r="R331" s="1">
        <v>21369.500024931083</v>
      </c>
    </row>
    <row r="332" spans="2:18">
      <c r="B332" s="1" t="s">
        <v>0</v>
      </c>
      <c r="C332" s="1" t="s">
        <v>10</v>
      </c>
      <c r="D332" s="1" t="s">
        <v>131</v>
      </c>
      <c r="E332" s="1">
        <v>4</v>
      </c>
      <c r="F332" s="1">
        <v>6410.8500074793246</v>
      </c>
      <c r="N332" s="1" t="s">
        <v>3</v>
      </c>
      <c r="O332" s="1" t="s">
        <v>10</v>
      </c>
      <c r="P332" s="1" t="s">
        <v>134</v>
      </c>
      <c r="Q332" s="1">
        <v>5</v>
      </c>
      <c r="R332" s="1">
        <v>2136.9500024931081</v>
      </c>
    </row>
    <row r="333" spans="2:18">
      <c r="B333" s="1" t="s">
        <v>4</v>
      </c>
      <c r="C333" s="1" t="s">
        <v>12</v>
      </c>
      <c r="D333" s="1" t="s">
        <v>134</v>
      </c>
      <c r="E333" s="1">
        <v>10</v>
      </c>
      <c r="F333" s="1">
        <v>100000</v>
      </c>
      <c r="N333" s="1" t="s">
        <v>2</v>
      </c>
      <c r="O333" s="1" t="s">
        <v>10</v>
      </c>
      <c r="P333" s="1" t="s">
        <v>133</v>
      </c>
      <c r="Q333" s="1">
        <v>3</v>
      </c>
      <c r="R333" s="1">
        <v>8903.9583437212841</v>
      </c>
    </row>
    <row r="334" spans="2:18">
      <c r="B334" s="1" t="s">
        <v>2</v>
      </c>
      <c r="C334" s="1" t="s">
        <v>28</v>
      </c>
      <c r="D334" s="1" t="s">
        <v>134</v>
      </c>
      <c r="E334" s="1">
        <v>2</v>
      </c>
      <c r="F334" s="1">
        <v>53356.776437647524</v>
      </c>
      <c r="N334" s="1" t="s">
        <v>3</v>
      </c>
      <c r="O334" s="1" t="s">
        <v>10</v>
      </c>
      <c r="P334" s="1" t="s">
        <v>134</v>
      </c>
      <c r="Q334" s="1">
        <v>5</v>
      </c>
      <c r="R334" s="1">
        <v>17807.916687442568</v>
      </c>
    </row>
    <row r="335" spans="2:18">
      <c r="B335" s="1" t="s">
        <v>3</v>
      </c>
      <c r="C335" s="1" t="s">
        <v>12</v>
      </c>
      <c r="D335" s="1" t="s">
        <v>133</v>
      </c>
      <c r="E335" s="1">
        <v>20</v>
      </c>
      <c r="F335" s="1">
        <v>40000</v>
      </c>
      <c r="N335" s="1" t="s">
        <v>3</v>
      </c>
      <c r="O335" s="1" t="s">
        <v>10</v>
      </c>
      <c r="P335" s="1" t="s">
        <v>133</v>
      </c>
      <c r="Q335" s="1">
        <v>3</v>
      </c>
      <c r="R335" s="1">
        <v>15136.729184326183</v>
      </c>
    </row>
    <row r="336" spans="2:18">
      <c r="B336" s="1" t="s">
        <v>0</v>
      </c>
      <c r="C336" s="1" t="s">
        <v>10</v>
      </c>
      <c r="D336" s="1" t="s">
        <v>134</v>
      </c>
      <c r="E336" s="1">
        <v>1</v>
      </c>
      <c r="F336" s="1">
        <v>9794.354178093412</v>
      </c>
      <c r="N336" s="1" t="s">
        <v>0</v>
      </c>
      <c r="O336" s="1" t="s">
        <v>43</v>
      </c>
      <c r="P336" s="1" t="s">
        <v>134</v>
      </c>
      <c r="Q336" s="1">
        <v>10</v>
      </c>
      <c r="R336" s="1">
        <v>3982.448779308334</v>
      </c>
    </row>
    <row r="337" spans="2:18">
      <c r="B337" s="1" t="s">
        <v>6</v>
      </c>
      <c r="C337" s="1" t="s">
        <v>48</v>
      </c>
      <c r="D337" s="1" t="s">
        <v>134</v>
      </c>
      <c r="E337" s="1">
        <v>6</v>
      </c>
      <c r="F337" s="1">
        <v>18499.860539512854</v>
      </c>
      <c r="N337" s="1" t="s">
        <v>1</v>
      </c>
      <c r="O337" s="1" t="s">
        <v>78</v>
      </c>
      <c r="P337" s="1" t="s">
        <v>134</v>
      </c>
      <c r="Q337" s="1">
        <v>13</v>
      </c>
      <c r="R337" s="1">
        <v>15600</v>
      </c>
    </row>
    <row r="338" spans="2:18">
      <c r="B338" s="1" t="s">
        <v>1</v>
      </c>
      <c r="C338" s="1" t="s">
        <v>17</v>
      </c>
      <c r="D338" s="1" t="s">
        <v>134</v>
      </c>
      <c r="E338" s="1">
        <v>5</v>
      </c>
      <c r="F338" s="1">
        <v>19818.231248269083</v>
      </c>
      <c r="N338" s="1" t="s">
        <v>0</v>
      </c>
      <c r="O338" s="1" t="s">
        <v>10</v>
      </c>
      <c r="P338" s="1" t="s">
        <v>133</v>
      </c>
      <c r="Q338" s="1">
        <v>3.5</v>
      </c>
      <c r="R338" s="1">
        <v>3205.4250037396623</v>
      </c>
    </row>
    <row r="339" spans="2:18">
      <c r="B339" s="1" t="s">
        <v>3</v>
      </c>
      <c r="C339" s="1" t="s">
        <v>10</v>
      </c>
      <c r="D339" s="1" t="s">
        <v>131</v>
      </c>
      <c r="E339" s="1">
        <v>20</v>
      </c>
      <c r="F339" s="1">
        <v>10684.750012465542</v>
      </c>
      <c r="N339" s="1" t="s">
        <v>3</v>
      </c>
      <c r="O339" s="1" t="s">
        <v>10</v>
      </c>
      <c r="P339" s="1" t="s">
        <v>134</v>
      </c>
      <c r="Q339" s="1">
        <v>6</v>
      </c>
      <c r="R339" s="1">
        <v>10000</v>
      </c>
    </row>
    <row r="340" spans="2:18">
      <c r="B340" s="1" t="s">
        <v>3</v>
      </c>
      <c r="C340" s="1" t="s">
        <v>10</v>
      </c>
      <c r="D340" s="1" t="s">
        <v>133</v>
      </c>
      <c r="E340" s="1">
        <v>18</v>
      </c>
      <c r="F340" s="1">
        <v>10684.750012465542</v>
      </c>
      <c r="N340" s="1" t="s">
        <v>0</v>
      </c>
      <c r="O340" s="1" t="s">
        <v>12</v>
      </c>
      <c r="P340" s="1" t="s">
        <v>133</v>
      </c>
      <c r="Q340" s="1">
        <v>6</v>
      </c>
      <c r="R340" s="1">
        <v>75010</v>
      </c>
    </row>
    <row r="341" spans="2:18">
      <c r="B341" s="1" t="s">
        <v>0</v>
      </c>
      <c r="C341" s="1" t="s">
        <v>10</v>
      </c>
      <c r="D341" s="1" t="s">
        <v>134</v>
      </c>
      <c r="E341" s="1">
        <v>10</v>
      </c>
      <c r="F341" s="1">
        <v>17807.916687442568</v>
      </c>
      <c r="N341" s="1" t="s">
        <v>3</v>
      </c>
      <c r="O341" s="1" t="s">
        <v>10</v>
      </c>
      <c r="P341" s="1" t="s">
        <v>131</v>
      </c>
      <c r="Q341" s="1">
        <v>9</v>
      </c>
      <c r="R341" s="1">
        <v>10684.750012465542</v>
      </c>
    </row>
    <row r="342" spans="2:18">
      <c r="B342" s="1" t="s">
        <v>0</v>
      </c>
      <c r="C342" s="1" t="s">
        <v>10</v>
      </c>
      <c r="D342" s="1" t="s">
        <v>131</v>
      </c>
      <c r="E342" s="1">
        <v>6</v>
      </c>
      <c r="F342" s="1">
        <v>13000</v>
      </c>
      <c r="N342" s="1" t="s">
        <v>3</v>
      </c>
      <c r="O342" s="1" t="s">
        <v>10</v>
      </c>
      <c r="P342" s="1" t="s">
        <v>134</v>
      </c>
      <c r="Q342" s="1">
        <v>5</v>
      </c>
      <c r="R342" s="1">
        <v>16350</v>
      </c>
    </row>
    <row r="343" spans="2:18">
      <c r="B343" s="1" t="s">
        <v>3</v>
      </c>
      <c r="C343" s="1" t="s">
        <v>10</v>
      </c>
      <c r="D343" s="1" t="s">
        <v>132</v>
      </c>
      <c r="E343" s="1">
        <v>9</v>
      </c>
      <c r="F343" s="1">
        <v>16027.125018698311</v>
      </c>
      <c r="N343" s="1" t="s">
        <v>5</v>
      </c>
      <c r="O343" s="1" t="s">
        <v>24</v>
      </c>
      <c r="P343" s="1" t="s">
        <v>134</v>
      </c>
      <c r="Q343" s="1">
        <v>10</v>
      </c>
      <c r="R343" s="1">
        <v>126094.26176538273</v>
      </c>
    </row>
    <row r="344" spans="2:18">
      <c r="B344" s="1" t="s">
        <v>5</v>
      </c>
      <c r="C344" s="1" t="s">
        <v>12</v>
      </c>
      <c r="D344" s="1" t="s">
        <v>131</v>
      </c>
      <c r="E344" s="1">
        <v>1</v>
      </c>
      <c r="F344" s="1">
        <v>85000</v>
      </c>
      <c r="N344" s="1" t="s">
        <v>5</v>
      </c>
      <c r="O344" s="1" t="s">
        <v>40</v>
      </c>
      <c r="P344" s="1" t="s">
        <v>131</v>
      </c>
      <c r="Q344" s="1">
        <v>10</v>
      </c>
      <c r="R344" s="1">
        <v>60000</v>
      </c>
    </row>
    <row r="345" spans="2:18">
      <c r="B345" s="1" t="s">
        <v>0</v>
      </c>
      <c r="C345" s="1" t="s">
        <v>38</v>
      </c>
      <c r="D345" s="1" t="s">
        <v>132</v>
      </c>
      <c r="E345" s="1">
        <v>10</v>
      </c>
      <c r="F345" s="1">
        <v>6000</v>
      </c>
      <c r="N345" s="1" t="s">
        <v>3</v>
      </c>
      <c r="O345" s="1" t="s">
        <v>10</v>
      </c>
      <c r="P345" s="1" t="s">
        <v>132</v>
      </c>
      <c r="Q345" s="1">
        <v>3</v>
      </c>
      <c r="R345" s="1">
        <v>23150.291693675339</v>
      </c>
    </row>
    <row r="346" spans="2:18">
      <c r="B346" s="1" t="s">
        <v>7</v>
      </c>
      <c r="C346" s="1" t="s">
        <v>10</v>
      </c>
      <c r="D346" s="1" t="s">
        <v>134</v>
      </c>
      <c r="E346" s="1">
        <v>2</v>
      </c>
      <c r="F346" s="1">
        <v>30000</v>
      </c>
      <c r="N346" s="1" t="s">
        <v>0</v>
      </c>
      <c r="O346" s="1" t="s">
        <v>10</v>
      </c>
      <c r="P346" s="1" t="s">
        <v>134</v>
      </c>
      <c r="Q346" s="1">
        <v>2</v>
      </c>
      <c r="R346" s="1">
        <v>13801.135432767991</v>
      </c>
    </row>
    <row r="347" spans="2:18">
      <c r="B347" s="1" t="s">
        <v>1</v>
      </c>
      <c r="C347" s="1" t="s">
        <v>24</v>
      </c>
      <c r="D347" s="1" t="s">
        <v>133</v>
      </c>
      <c r="E347" s="1">
        <v>20</v>
      </c>
      <c r="F347" s="1">
        <v>157617.8272067284</v>
      </c>
      <c r="N347" s="1" t="s">
        <v>3</v>
      </c>
      <c r="O347" s="1" t="s">
        <v>10</v>
      </c>
      <c r="P347" s="1" t="s">
        <v>131</v>
      </c>
      <c r="Q347" s="1">
        <v>5</v>
      </c>
      <c r="R347" s="1">
        <v>18698.312521814696</v>
      </c>
    </row>
    <row r="348" spans="2:18">
      <c r="B348" s="1" t="s">
        <v>3</v>
      </c>
      <c r="C348" s="1" t="s">
        <v>10</v>
      </c>
      <c r="D348" s="1" t="s">
        <v>132</v>
      </c>
      <c r="E348" s="1">
        <v>18</v>
      </c>
      <c r="F348" s="1">
        <v>21369.500024931083</v>
      </c>
      <c r="N348" s="1" t="s">
        <v>1</v>
      </c>
      <c r="O348" s="1" t="s">
        <v>79</v>
      </c>
      <c r="P348" s="1" t="s">
        <v>133</v>
      </c>
      <c r="Q348" s="1">
        <v>9</v>
      </c>
      <c r="R348" s="1">
        <v>36000</v>
      </c>
    </row>
    <row r="349" spans="2:18">
      <c r="B349" s="1" t="s">
        <v>7</v>
      </c>
      <c r="C349" s="1" t="s">
        <v>10</v>
      </c>
      <c r="D349" s="1" t="s">
        <v>134</v>
      </c>
      <c r="E349" s="1">
        <v>1</v>
      </c>
      <c r="F349" s="1">
        <v>3561.5833374885137</v>
      </c>
      <c r="N349" s="1" t="s">
        <v>3</v>
      </c>
      <c r="O349" s="1" t="s">
        <v>10</v>
      </c>
      <c r="P349" s="1" t="s">
        <v>131</v>
      </c>
      <c r="Q349" s="1">
        <v>6</v>
      </c>
      <c r="R349" s="1">
        <v>8654.6475100970874</v>
      </c>
    </row>
    <row r="350" spans="2:18">
      <c r="B350" s="1" t="s">
        <v>3</v>
      </c>
      <c r="C350" s="1" t="s">
        <v>10</v>
      </c>
      <c r="D350" s="1" t="s">
        <v>134</v>
      </c>
      <c r="E350" s="1">
        <v>1</v>
      </c>
      <c r="F350" s="1">
        <v>5000</v>
      </c>
      <c r="N350" s="1" t="s">
        <v>3</v>
      </c>
      <c r="O350" s="1" t="s">
        <v>24</v>
      </c>
      <c r="P350" s="1" t="s">
        <v>132</v>
      </c>
      <c r="Q350" s="1">
        <v>15</v>
      </c>
      <c r="R350" s="1">
        <v>102451.58768437347</v>
      </c>
    </row>
    <row r="351" spans="2:18">
      <c r="B351" s="1" t="s">
        <v>0</v>
      </c>
      <c r="C351" s="1" t="s">
        <v>10</v>
      </c>
      <c r="D351" s="1" t="s">
        <v>134</v>
      </c>
      <c r="E351" s="1">
        <v>2</v>
      </c>
      <c r="F351" s="1">
        <v>3561.5833374885137</v>
      </c>
      <c r="N351" s="1" t="s">
        <v>0</v>
      </c>
      <c r="O351" s="1" t="s">
        <v>80</v>
      </c>
      <c r="P351" s="1" t="s">
        <v>134</v>
      </c>
      <c r="Q351" s="1">
        <v>20</v>
      </c>
      <c r="R351" s="1">
        <v>36400</v>
      </c>
    </row>
    <row r="352" spans="2:18">
      <c r="B352" s="1" t="s">
        <v>5</v>
      </c>
      <c r="C352" s="1" t="s">
        <v>17</v>
      </c>
      <c r="D352" s="1" t="s">
        <v>131</v>
      </c>
      <c r="E352" s="1">
        <v>8</v>
      </c>
      <c r="F352" s="1">
        <v>38111.983169748237</v>
      </c>
      <c r="N352" s="1" t="s">
        <v>8</v>
      </c>
      <c r="O352" s="1" t="s">
        <v>24</v>
      </c>
      <c r="P352" s="1" t="s">
        <v>134</v>
      </c>
      <c r="Q352" s="1">
        <v>16</v>
      </c>
      <c r="R352" s="1">
        <v>101206.40684944032</v>
      </c>
    </row>
    <row r="353" spans="2:18">
      <c r="B353" s="1" t="s">
        <v>0</v>
      </c>
      <c r="C353" s="1" t="s">
        <v>10</v>
      </c>
      <c r="D353" s="1" t="s">
        <v>134</v>
      </c>
      <c r="E353" s="1">
        <v>6.5</v>
      </c>
      <c r="F353" s="1">
        <v>17807.916687442568</v>
      </c>
      <c r="N353" s="1" t="s">
        <v>0</v>
      </c>
      <c r="O353" s="1" t="s">
        <v>10</v>
      </c>
      <c r="P353" s="1" t="s">
        <v>134</v>
      </c>
      <c r="Q353" s="1">
        <v>0.5</v>
      </c>
      <c r="R353" s="1">
        <v>5342.3750062327708</v>
      </c>
    </row>
    <row r="354" spans="2:18">
      <c r="B354" s="1" t="s">
        <v>0</v>
      </c>
      <c r="C354" s="1" t="s">
        <v>10</v>
      </c>
      <c r="D354" s="1" t="s">
        <v>131</v>
      </c>
      <c r="E354" s="1">
        <v>3.5</v>
      </c>
      <c r="F354" s="1">
        <v>11575.14584683767</v>
      </c>
      <c r="N354" s="1" t="s">
        <v>0</v>
      </c>
      <c r="O354" s="1" t="s">
        <v>31</v>
      </c>
      <c r="P354" s="1" t="s">
        <v>134</v>
      </c>
      <c r="Q354" s="1">
        <v>11</v>
      </c>
      <c r="R354" s="1">
        <v>28310.79811950968</v>
      </c>
    </row>
    <row r="355" spans="2:18">
      <c r="B355" s="1" t="s">
        <v>3</v>
      </c>
      <c r="C355" s="1" t="s">
        <v>27</v>
      </c>
      <c r="D355" s="1" t="s">
        <v>133</v>
      </c>
      <c r="E355" s="1">
        <v>10</v>
      </c>
      <c r="F355" s="1">
        <v>98336.152303032693</v>
      </c>
      <c r="N355" s="1" t="s">
        <v>3</v>
      </c>
      <c r="O355" s="1" t="s">
        <v>25</v>
      </c>
      <c r="P355" s="1" t="s">
        <v>134</v>
      </c>
      <c r="Q355" s="1">
        <v>8</v>
      </c>
      <c r="R355" s="1">
        <v>26043.18849932796</v>
      </c>
    </row>
    <row r="356" spans="2:18">
      <c r="B356" s="1" t="s">
        <v>0</v>
      </c>
      <c r="C356" s="1" t="s">
        <v>12</v>
      </c>
      <c r="D356" s="1" t="s">
        <v>133</v>
      </c>
      <c r="E356" s="1">
        <v>15</v>
      </c>
      <c r="F356" s="1">
        <v>92500</v>
      </c>
      <c r="N356" s="1" t="s">
        <v>0</v>
      </c>
      <c r="O356" s="1" t="s">
        <v>26</v>
      </c>
      <c r="P356" s="1" t="s">
        <v>132</v>
      </c>
      <c r="Q356" s="1">
        <v>7</v>
      </c>
      <c r="R356" s="1">
        <v>96891.417358250401</v>
      </c>
    </row>
    <row r="357" spans="2:18">
      <c r="B357" s="1" t="s">
        <v>0</v>
      </c>
      <c r="C357" s="1" t="s">
        <v>10</v>
      </c>
      <c r="D357" s="1" t="s">
        <v>134</v>
      </c>
      <c r="E357" s="1">
        <v>1</v>
      </c>
      <c r="F357" s="1">
        <v>9794.354178093412</v>
      </c>
      <c r="N357" s="1" t="s">
        <v>1</v>
      </c>
      <c r="O357" s="1" t="s">
        <v>10</v>
      </c>
      <c r="P357" s="1" t="s">
        <v>134</v>
      </c>
      <c r="Q357" s="1">
        <v>4</v>
      </c>
      <c r="R357" s="1">
        <v>2564.3400029917298</v>
      </c>
    </row>
    <row r="358" spans="2:18">
      <c r="B358" s="1" t="s">
        <v>3</v>
      </c>
      <c r="C358" s="1" t="s">
        <v>12</v>
      </c>
      <c r="D358" s="1" t="s">
        <v>134</v>
      </c>
      <c r="E358" s="1">
        <v>1</v>
      </c>
      <c r="F358" s="1">
        <v>32000</v>
      </c>
      <c r="N358" s="1" t="s">
        <v>7</v>
      </c>
      <c r="O358" s="1" t="s">
        <v>10</v>
      </c>
      <c r="P358" s="1" t="s">
        <v>131</v>
      </c>
      <c r="Q358" s="1">
        <v>8</v>
      </c>
      <c r="R358" s="1">
        <v>3205.4250037396623</v>
      </c>
    </row>
    <row r="359" spans="2:18">
      <c r="B359" s="1" t="s">
        <v>0</v>
      </c>
      <c r="C359" s="1" t="s">
        <v>12</v>
      </c>
      <c r="D359" s="1" t="s">
        <v>134</v>
      </c>
      <c r="E359" s="1">
        <v>10</v>
      </c>
      <c r="F359" s="1">
        <v>55000</v>
      </c>
      <c r="N359" s="1" t="s">
        <v>0</v>
      </c>
      <c r="O359" s="1" t="s">
        <v>10</v>
      </c>
      <c r="P359" s="1" t="s">
        <v>131</v>
      </c>
      <c r="Q359" s="1">
        <v>8</v>
      </c>
      <c r="R359" s="1">
        <v>10684.750012465542</v>
      </c>
    </row>
    <row r="360" spans="2:18">
      <c r="B360" s="1" t="s">
        <v>0</v>
      </c>
      <c r="C360" s="1" t="s">
        <v>12</v>
      </c>
      <c r="D360" s="1" t="s">
        <v>131</v>
      </c>
      <c r="E360" s="1">
        <v>4</v>
      </c>
      <c r="F360" s="1">
        <v>40000</v>
      </c>
      <c r="N360" s="1" t="s">
        <v>1</v>
      </c>
      <c r="O360" s="1" t="s">
        <v>12</v>
      </c>
      <c r="P360" s="1" t="s">
        <v>134</v>
      </c>
      <c r="Q360" s="1">
        <v>25</v>
      </c>
      <c r="R360" s="1">
        <v>150000</v>
      </c>
    </row>
    <row r="361" spans="2:18">
      <c r="B361" s="1" t="s">
        <v>0</v>
      </c>
      <c r="C361" s="1" t="s">
        <v>13</v>
      </c>
      <c r="D361" s="1" t="s">
        <v>133</v>
      </c>
      <c r="E361" s="1">
        <v>2</v>
      </c>
      <c r="F361" s="1">
        <v>3000</v>
      </c>
      <c r="N361" s="1" t="s">
        <v>3</v>
      </c>
      <c r="O361" s="1" t="s">
        <v>10</v>
      </c>
      <c r="P361" s="1" t="s">
        <v>134</v>
      </c>
      <c r="Q361" s="1">
        <v>3</v>
      </c>
      <c r="R361" s="1">
        <v>12465.541681209797</v>
      </c>
    </row>
    <row r="362" spans="2:18">
      <c r="B362" s="1" t="s">
        <v>0</v>
      </c>
      <c r="C362" s="1" t="s">
        <v>12</v>
      </c>
      <c r="D362" s="1" t="s">
        <v>134</v>
      </c>
      <c r="E362" s="1">
        <v>5</v>
      </c>
      <c r="F362" s="1">
        <v>43600</v>
      </c>
      <c r="N362" s="1" t="s">
        <v>0</v>
      </c>
      <c r="O362" s="1" t="s">
        <v>81</v>
      </c>
      <c r="P362" s="1" t="s">
        <v>134</v>
      </c>
      <c r="Q362" s="1">
        <v>4</v>
      </c>
      <c r="R362" s="1">
        <v>19055.991584874118</v>
      </c>
    </row>
    <row r="363" spans="2:18">
      <c r="B363" s="1" t="s">
        <v>0</v>
      </c>
      <c r="C363" s="1" t="s">
        <v>10</v>
      </c>
      <c r="D363" s="1" t="s">
        <v>131</v>
      </c>
      <c r="E363" s="1">
        <v>8</v>
      </c>
      <c r="F363" s="1">
        <v>9616.275011218986</v>
      </c>
      <c r="N363" s="1" t="s">
        <v>0</v>
      </c>
      <c r="O363" s="1" t="s">
        <v>12</v>
      </c>
      <c r="P363" s="1" t="s">
        <v>134</v>
      </c>
      <c r="Q363" s="1">
        <v>20</v>
      </c>
      <c r="R363" s="1">
        <v>105000</v>
      </c>
    </row>
    <row r="364" spans="2:18">
      <c r="B364" s="1" t="s">
        <v>3</v>
      </c>
      <c r="C364" s="1" t="s">
        <v>74</v>
      </c>
      <c r="D364" s="1" t="s">
        <v>131</v>
      </c>
      <c r="E364" s="1">
        <v>10</v>
      </c>
      <c r="F364" s="1">
        <v>35000</v>
      </c>
      <c r="N364" s="1" t="s">
        <v>0</v>
      </c>
      <c r="O364" s="1" t="s">
        <v>10</v>
      </c>
      <c r="P364" s="1" t="s">
        <v>134</v>
      </c>
      <c r="Q364" s="1">
        <v>3</v>
      </c>
      <c r="R364" s="1">
        <v>24000</v>
      </c>
    </row>
    <row r="365" spans="2:18">
      <c r="B365" s="1" t="s">
        <v>8</v>
      </c>
      <c r="C365" s="1" t="s">
        <v>58</v>
      </c>
      <c r="D365" s="1" t="s">
        <v>133</v>
      </c>
      <c r="E365" s="1">
        <v>15</v>
      </c>
      <c r="F365" s="1">
        <v>12000</v>
      </c>
      <c r="N365" s="1" t="s">
        <v>0</v>
      </c>
      <c r="O365" s="1" t="s">
        <v>24</v>
      </c>
      <c r="P365" s="1" t="s">
        <v>131</v>
      </c>
      <c r="Q365" s="1">
        <v>10</v>
      </c>
      <c r="R365" s="1">
        <v>78808.913603364199</v>
      </c>
    </row>
    <row r="366" spans="2:18">
      <c r="B366" s="1" t="s">
        <v>8</v>
      </c>
      <c r="C366" s="1" t="s">
        <v>75</v>
      </c>
      <c r="D366" s="1" t="s">
        <v>132</v>
      </c>
      <c r="E366" s="1">
        <v>13</v>
      </c>
      <c r="F366" s="1">
        <v>5000</v>
      </c>
      <c r="N366" s="1" t="s">
        <v>1</v>
      </c>
      <c r="O366" s="1" t="s">
        <v>32</v>
      </c>
      <c r="P366" s="1" t="s">
        <v>131</v>
      </c>
      <c r="Q366" s="1">
        <v>15</v>
      </c>
      <c r="R366" s="1">
        <v>42000</v>
      </c>
    </row>
    <row r="367" spans="2:18">
      <c r="B367" s="1" t="s">
        <v>0</v>
      </c>
      <c r="C367" s="1" t="s">
        <v>21</v>
      </c>
      <c r="D367" s="1" t="s">
        <v>134</v>
      </c>
      <c r="E367" s="1">
        <v>2</v>
      </c>
      <c r="F367" s="1">
        <v>16337.518501630093</v>
      </c>
      <c r="N367" s="1" t="s">
        <v>0</v>
      </c>
      <c r="O367" s="1" t="s">
        <v>34</v>
      </c>
      <c r="P367" s="1" t="s">
        <v>131</v>
      </c>
      <c r="Q367" s="1">
        <v>8</v>
      </c>
      <c r="R367" s="1">
        <v>9490.1984044603923</v>
      </c>
    </row>
    <row r="368" spans="2:18">
      <c r="B368" s="1" t="s">
        <v>0</v>
      </c>
      <c r="C368" s="1" t="s">
        <v>12</v>
      </c>
      <c r="D368" s="1" t="s">
        <v>132</v>
      </c>
      <c r="E368" s="1">
        <v>8</v>
      </c>
      <c r="F368" s="1">
        <v>65000</v>
      </c>
      <c r="N368" s="1" t="s">
        <v>8</v>
      </c>
      <c r="O368" s="1" t="s">
        <v>40</v>
      </c>
      <c r="P368" s="1" t="s">
        <v>134</v>
      </c>
      <c r="Q368" s="1">
        <v>5</v>
      </c>
      <c r="R368" s="1">
        <v>60000</v>
      </c>
    </row>
    <row r="369" spans="2:18">
      <c r="B369" s="1" t="s">
        <v>0</v>
      </c>
      <c r="C369" s="1" t="s">
        <v>12</v>
      </c>
      <c r="D369" s="1" t="s">
        <v>131</v>
      </c>
      <c r="E369" s="1">
        <v>2</v>
      </c>
      <c r="F369" s="1">
        <v>40000</v>
      </c>
      <c r="N369" s="1" t="s">
        <v>3</v>
      </c>
      <c r="O369" s="1" t="s">
        <v>10</v>
      </c>
      <c r="P369" s="1" t="s">
        <v>131</v>
      </c>
      <c r="Q369" s="1">
        <v>8</v>
      </c>
      <c r="R369" s="1">
        <v>17807.916687442568</v>
      </c>
    </row>
    <row r="370" spans="2:18">
      <c r="B370" s="1" t="s">
        <v>3</v>
      </c>
      <c r="C370" s="1" t="s">
        <v>66</v>
      </c>
      <c r="D370" s="1" t="s">
        <v>133</v>
      </c>
      <c r="E370" s="1">
        <v>14</v>
      </c>
      <c r="F370" s="1">
        <v>98000</v>
      </c>
      <c r="N370" s="1" t="s">
        <v>0</v>
      </c>
      <c r="O370" s="1" t="s">
        <v>10</v>
      </c>
      <c r="P370" s="1" t="s">
        <v>131</v>
      </c>
      <c r="Q370" s="1">
        <v>1</v>
      </c>
      <c r="R370" s="1">
        <v>12465.541681209797</v>
      </c>
    </row>
    <row r="371" spans="2:18">
      <c r="B371" s="1" t="s">
        <v>4</v>
      </c>
      <c r="C371" s="1" t="s">
        <v>12</v>
      </c>
      <c r="D371" s="1" t="s">
        <v>131</v>
      </c>
      <c r="E371" s="1">
        <v>15</v>
      </c>
      <c r="F371" s="1">
        <v>50000</v>
      </c>
      <c r="N371" s="1" t="s">
        <v>4</v>
      </c>
      <c r="O371" s="1" t="s">
        <v>82</v>
      </c>
      <c r="P371" s="1" t="s">
        <v>134</v>
      </c>
      <c r="Q371" s="1">
        <v>8</v>
      </c>
      <c r="R371" s="1">
        <v>20571</v>
      </c>
    </row>
    <row r="372" spans="2:18">
      <c r="B372" s="1" t="s">
        <v>4</v>
      </c>
      <c r="C372" s="1" t="s">
        <v>12</v>
      </c>
      <c r="D372" s="1" t="s">
        <v>134</v>
      </c>
      <c r="E372" s="1">
        <v>25</v>
      </c>
      <c r="F372" s="1">
        <v>135000</v>
      </c>
      <c r="N372" s="1" t="s">
        <v>3</v>
      </c>
      <c r="O372" s="1" t="s">
        <v>13</v>
      </c>
      <c r="P372" s="1" t="s">
        <v>131</v>
      </c>
      <c r="Q372" s="1">
        <v>6</v>
      </c>
      <c r="R372" s="1">
        <v>3480</v>
      </c>
    </row>
    <row r="373" spans="2:18">
      <c r="B373" s="1" t="s">
        <v>3</v>
      </c>
      <c r="C373" s="1" t="s">
        <v>57</v>
      </c>
      <c r="D373" s="1" t="s">
        <v>134</v>
      </c>
      <c r="E373" s="1">
        <v>6</v>
      </c>
      <c r="F373" s="1">
        <v>125000</v>
      </c>
      <c r="N373" s="1" t="s">
        <v>7</v>
      </c>
      <c r="O373" s="1" t="s">
        <v>43</v>
      </c>
      <c r="P373" s="1" t="s">
        <v>134</v>
      </c>
      <c r="Q373" s="1">
        <v>12</v>
      </c>
      <c r="R373" s="1">
        <v>18060</v>
      </c>
    </row>
    <row r="374" spans="2:18">
      <c r="B374" s="1" t="s">
        <v>0</v>
      </c>
      <c r="C374" s="1" t="s">
        <v>66</v>
      </c>
      <c r="D374" s="1" t="s">
        <v>133</v>
      </c>
      <c r="E374" s="1">
        <v>4</v>
      </c>
      <c r="F374" s="1">
        <v>4500</v>
      </c>
      <c r="N374" s="1" t="s">
        <v>5</v>
      </c>
      <c r="O374" s="1" t="s">
        <v>50</v>
      </c>
      <c r="P374" s="1" t="s">
        <v>133</v>
      </c>
      <c r="Q374" s="1">
        <v>30</v>
      </c>
      <c r="R374" s="1">
        <v>30000</v>
      </c>
    </row>
    <row r="375" spans="2:18">
      <c r="B375" s="1" t="s">
        <v>0</v>
      </c>
      <c r="C375" s="1" t="s">
        <v>12</v>
      </c>
      <c r="D375" s="1" t="s">
        <v>134</v>
      </c>
      <c r="E375" s="1">
        <v>10</v>
      </c>
      <c r="F375" s="1">
        <v>115000</v>
      </c>
      <c r="N375" s="1" t="s">
        <v>3</v>
      </c>
      <c r="O375" s="1" t="s">
        <v>10</v>
      </c>
      <c r="P375" s="1" t="s">
        <v>134</v>
      </c>
      <c r="Q375" s="1">
        <v>10</v>
      </c>
      <c r="R375" s="1">
        <v>24000</v>
      </c>
    </row>
    <row r="376" spans="2:18">
      <c r="B376" s="1" t="s">
        <v>0</v>
      </c>
      <c r="C376" s="1" t="s">
        <v>12</v>
      </c>
      <c r="D376" s="1" t="s">
        <v>131</v>
      </c>
      <c r="E376" s="1">
        <v>15</v>
      </c>
      <c r="F376" s="1">
        <v>70000</v>
      </c>
      <c r="N376" s="1" t="s">
        <v>8</v>
      </c>
      <c r="O376" s="1" t="s">
        <v>29</v>
      </c>
      <c r="P376" s="1" t="s">
        <v>134</v>
      </c>
      <c r="Q376" s="1">
        <v>3</v>
      </c>
      <c r="R376" s="1">
        <v>80289.244544269619</v>
      </c>
    </row>
    <row r="377" spans="2:18">
      <c r="B377" s="1" t="s">
        <v>0</v>
      </c>
      <c r="C377" s="1" t="s">
        <v>12</v>
      </c>
      <c r="D377" s="1" t="s">
        <v>133</v>
      </c>
      <c r="E377" s="1">
        <v>8</v>
      </c>
      <c r="F377" s="1">
        <v>60000</v>
      </c>
      <c r="N377" s="1" t="s">
        <v>3</v>
      </c>
      <c r="O377" s="1" t="s">
        <v>12</v>
      </c>
      <c r="P377" s="1" t="s">
        <v>134</v>
      </c>
      <c r="Q377" s="1">
        <v>4</v>
      </c>
      <c r="R377" s="1">
        <v>70000</v>
      </c>
    </row>
    <row r="378" spans="2:18">
      <c r="B378" s="1" t="s">
        <v>3</v>
      </c>
      <c r="C378" s="1" t="s">
        <v>12</v>
      </c>
      <c r="D378" s="1" t="s">
        <v>133</v>
      </c>
      <c r="E378" s="1">
        <v>12</v>
      </c>
      <c r="F378" s="1">
        <v>87456</v>
      </c>
      <c r="N378" s="1" t="s">
        <v>3</v>
      </c>
      <c r="O378" s="1" t="s">
        <v>10</v>
      </c>
      <c r="P378" s="1" t="s">
        <v>133</v>
      </c>
      <c r="Q378" s="1">
        <v>2</v>
      </c>
      <c r="R378" s="1">
        <v>8547.8000099724322</v>
      </c>
    </row>
    <row r="379" spans="2:18">
      <c r="B379" s="1" t="s">
        <v>0</v>
      </c>
      <c r="C379" s="1" t="s">
        <v>31</v>
      </c>
      <c r="D379" s="1" t="s">
        <v>131</v>
      </c>
      <c r="E379" s="1">
        <v>6</v>
      </c>
      <c r="F379" s="1">
        <v>26400</v>
      </c>
      <c r="N379" s="1" t="s">
        <v>0</v>
      </c>
      <c r="O379" s="1" t="s">
        <v>10</v>
      </c>
      <c r="P379" s="1" t="s">
        <v>134</v>
      </c>
      <c r="Q379" s="1">
        <v>11</v>
      </c>
      <c r="R379" s="1">
        <v>10684.750012465542</v>
      </c>
    </row>
    <row r="380" spans="2:18">
      <c r="B380" s="1" t="s">
        <v>3</v>
      </c>
      <c r="C380" s="1" t="s">
        <v>31</v>
      </c>
      <c r="D380" s="1" t="s">
        <v>131</v>
      </c>
      <c r="E380" s="1">
        <v>18</v>
      </c>
      <c r="F380" s="1">
        <v>12000</v>
      </c>
      <c r="N380" s="1" t="s">
        <v>0</v>
      </c>
      <c r="O380" s="1" t="s">
        <v>10</v>
      </c>
      <c r="P380" s="1" t="s">
        <v>133</v>
      </c>
      <c r="Q380" s="1">
        <v>4</v>
      </c>
      <c r="R380" s="1">
        <v>10684.750012465542</v>
      </c>
    </row>
    <row r="381" spans="2:18">
      <c r="B381" s="1" t="s">
        <v>0</v>
      </c>
      <c r="C381" s="1" t="s">
        <v>10</v>
      </c>
      <c r="D381" s="1" t="s">
        <v>134</v>
      </c>
      <c r="E381" s="1">
        <v>1</v>
      </c>
      <c r="F381" s="1">
        <v>2564.3400029917298</v>
      </c>
      <c r="N381" s="1" t="s">
        <v>5</v>
      </c>
      <c r="O381" s="1" t="s">
        <v>83</v>
      </c>
      <c r="P381" s="1" t="s">
        <v>131</v>
      </c>
      <c r="Q381" s="1">
        <v>2</v>
      </c>
      <c r="R381" s="1">
        <v>20000</v>
      </c>
    </row>
    <row r="382" spans="2:18">
      <c r="B382" s="1" t="s">
        <v>3</v>
      </c>
      <c r="C382" s="1" t="s">
        <v>76</v>
      </c>
      <c r="D382" s="1" t="s">
        <v>131</v>
      </c>
      <c r="E382" s="1">
        <v>11</v>
      </c>
      <c r="F382" s="1">
        <v>62000</v>
      </c>
      <c r="N382" s="1" t="s">
        <v>8</v>
      </c>
      <c r="O382" s="1" t="s">
        <v>15</v>
      </c>
      <c r="P382" s="1" t="s">
        <v>133</v>
      </c>
      <c r="Q382" s="1">
        <v>3</v>
      </c>
      <c r="R382" s="1">
        <v>53356.776437647524</v>
      </c>
    </row>
    <row r="383" spans="2:18">
      <c r="B383" s="1" t="s">
        <v>0</v>
      </c>
      <c r="C383" s="1" t="s">
        <v>10</v>
      </c>
      <c r="D383" s="1" t="s">
        <v>132</v>
      </c>
      <c r="E383" s="1">
        <v>10</v>
      </c>
      <c r="F383" s="1">
        <v>5342.3750062327708</v>
      </c>
      <c r="N383" s="1" t="s">
        <v>5</v>
      </c>
      <c r="O383" s="1" t="s">
        <v>31</v>
      </c>
      <c r="P383" s="1" t="s">
        <v>134</v>
      </c>
      <c r="Q383" s="1">
        <v>4.5</v>
      </c>
      <c r="R383" s="1">
        <v>36000</v>
      </c>
    </row>
    <row r="384" spans="2:18">
      <c r="B384" s="1" t="s">
        <v>0</v>
      </c>
      <c r="C384" s="1" t="s">
        <v>28</v>
      </c>
      <c r="D384" s="1" t="s">
        <v>134</v>
      </c>
      <c r="E384" s="1">
        <v>4</v>
      </c>
      <c r="F384" s="1">
        <v>50815.977559664309</v>
      </c>
      <c r="N384" s="1" t="s">
        <v>2</v>
      </c>
      <c r="O384" s="1" t="s">
        <v>12</v>
      </c>
      <c r="P384" s="1" t="s">
        <v>133</v>
      </c>
      <c r="Q384" s="1">
        <v>4</v>
      </c>
      <c r="R384" s="1">
        <v>57000</v>
      </c>
    </row>
    <row r="385" spans="2:18">
      <c r="B385" s="1" t="s">
        <v>3</v>
      </c>
      <c r="C385" s="1" t="s">
        <v>32</v>
      </c>
      <c r="D385" s="1" t="s">
        <v>134</v>
      </c>
      <c r="E385" s="1">
        <v>3</v>
      </c>
      <c r="F385" s="1">
        <v>25560</v>
      </c>
      <c r="N385" s="1" t="s">
        <v>3</v>
      </c>
      <c r="O385" s="1" t="s">
        <v>12</v>
      </c>
      <c r="P385" s="1" t="s">
        <v>131</v>
      </c>
      <c r="Q385" s="1">
        <v>15</v>
      </c>
      <c r="R385" s="1">
        <v>135000</v>
      </c>
    </row>
    <row r="386" spans="2:18">
      <c r="B386" s="1" t="s">
        <v>5</v>
      </c>
      <c r="C386" s="1" t="s">
        <v>10</v>
      </c>
      <c r="D386" s="1" t="s">
        <v>134</v>
      </c>
      <c r="E386" s="1">
        <v>3</v>
      </c>
      <c r="F386" s="1">
        <v>12821.700014958649</v>
      </c>
      <c r="N386" s="1" t="s">
        <v>0</v>
      </c>
      <c r="O386" s="1" t="s">
        <v>28</v>
      </c>
      <c r="P386" s="1" t="s">
        <v>134</v>
      </c>
      <c r="Q386" s="1">
        <v>4</v>
      </c>
      <c r="R386" s="1">
        <v>95279.957924370581</v>
      </c>
    </row>
    <row r="387" spans="2:18">
      <c r="B387" s="1" t="s">
        <v>3</v>
      </c>
      <c r="C387" s="1" t="s">
        <v>10</v>
      </c>
      <c r="D387" s="1" t="s">
        <v>131</v>
      </c>
      <c r="E387" s="1">
        <v>5</v>
      </c>
      <c r="F387" s="1">
        <v>10684.750012465542</v>
      </c>
      <c r="N387" s="1" t="s">
        <v>0</v>
      </c>
      <c r="O387" s="1" t="s">
        <v>28</v>
      </c>
      <c r="P387" s="1" t="s">
        <v>133</v>
      </c>
      <c r="Q387" s="1">
        <v>10</v>
      </c>
      <c r="R387" s="1">
        <v>57167.974754622352</v>
      </c>
    </row>
    <row r="388" spans="2:18">
      <c r="B388" s="1" t="s">
        <v>3</v>
      </c>
      <c r="C388" s="1" t="s">
        <v>13</v>
      </c>
      <c r="D388" s="1" t="s">
        <v>131</v>
      </c>
      <c r="E388" s="1">
        <v>4</v>
      </c>
      <c r="F388" s="1">
        <v>4457.9172610556352</v>
      </c>
      <c r="N388" s="1" t="s">
        <v>3</v>
      </c>
      <c r="O388" s="1" t="s">
        <v>71</v>
      </c>
      <c r="P388" s="1" t="s">
        <v>134</v>
      </c>
      <c r="Q388" s="1">
        <v>5</v>
      </c>
      <c r="R388" s="1">
        <v>12326.656394453004</v>
      </c>
    </row>
    <row r="389" spans="2:18">
      <c r="B389" s="1" t="s">
        <v>4</v>
      </c>
      <c r="C389" s="1" t="s">
        <v>21</v>
      </c>
      <c r="D389" s="1" t="s">
        <v>134</v>
      </c>
      <c r="E389" s="1">
        <v>20</v>
      </c>
      <c r="F389" s="1">
        <v>125000</v>
      </c>
      <c r="N389" s="1" t="s">
        <v>0</v>
      </c>
      <c r="O389" s="1" t="s">
        <v>10</v>
      </c>
      <c r="P389" s="1" t="s">
        <v>132</v>
      </c>
      <c r="Q389" s="1">
        <v>5</v>
      </c>
      <c r="R389" s="1">
        <v>8000</v>
      </c>
    </row>
    <row r="390" spans="2:18">
      <c r="B390" s="1" t="s">
        <v>0</v>
      </c>
      <c r="C390" s="1" t="s">
        <v>12</v>
      </c>
      <c r="D390" s="1" t="s">
        <v>134</v>
      </c>
      <c r="E390" s="1">
        <v>1</v>
      </c>
      <c r="F390" s="1">
        <v>43000</v>
      </c>
      <c r="N390" s="1" t="s">
        <v>3</v>
      </c>
      <c r="O390" s="1" t="s">
        <v>29</v>
      </c>
      <c r="P390" s="1" t="s">
        <v>134</v>
      </c>
      <c r="Q390" s="1">
        <v>5</v>
      </c>
      <c r="R390" s="1">
        <v>48000</v>
      </c>
    </row>
    <row r="391" spans="2:18">
      <c r="B391" s="1" t="s">
        <v>2</v>
      </c>
      <c r="C391" s="1" t="s">
        <v>10</v>
      </c>
      <c r="D391" s="1" t="s">
        <v>133</v>
      </c>
      <c r="E391" s="1">
        <v>6</v>
      </c>
      <c r="F391" s="1">
        <v>7123.1666749770275</v>
      </c>
      <c r="N391" s="1" t="s">
        <v>0</v>
      </c>
      <c r="O391" s="1" t="s">
        <v>59</v>
      </c>
      <c r="P391" s="1" t="s">
        <v>134</v>
      </c>
      <c r="Q391" s="1">
        <v>5</v>
      </c>
      <c r="R391" s="1">
        <v>40000</v>
      </c>
    </row>
    <row r="392" spans="2:18">
      <c r="B392" s="1" t="s">
        <v>5</v>
      </c>
      <c r="C392" s="1" t="s">
        <v>77</v>
      </c>
      <c r="D392" s="1" t="s">
        <v>134</v>
      </c>
      <c r="E392" s="1">
        <v>4</v>
      </c>
      <c r="F392" s="1">
        <v>10000</v>
      </c>
      <c r="N392" s="1" t="s">
        <v>0</v>
      </c>
      <c r="O392" s="1" t="s">
        <v>59</v>
      </c>
      <c r="P392" s="1" t="s">
        <v>134</v>
      </c>
      <c r="Q392" s="1">
        <v>10</v>
      </c>
      <c r="R392" s="1">
        <v>59819.107020370408</v>
      </c>
    </row>
    <row r="393" spans="2:18">
      <c r="B393" s="1" t="s">
        <v>3</v>
      </c>
      <c r="C393" s="1" t="s">
        <v>10</v>
      </c>
      <c r="D393" s="1" t="s">
        <v>132</v>
      </c>
      <c r="E393" s="1">
        <v>5</v>
      </c>
      <c r="F393" s="1">
        <v>8903.9583437212841</v>
      </c>
      <c r="N393" s="1" t="s">
        <v>0</v>
      </c>
      <c r="O393" s="1" t="s">
        <v>20</v>
      </c>
      <c r="P393" s="1" t="s">
        <v>132</v>
      </c>
      <c r="Q393" s="1">
        <v>20</v>
      </c>
      <c r="R393" s="1">
        <v>150000</v>
      </c>
    </row>
    <row r="394" spans="2:18">
      <c r="B394" s="1" t="s">
        <v>5</v>
      </c>
      <c r="C394" s="1" t="s">
        <v>32</v>
      </c>
      <c r="D394" s="1" t="s">
        <v>134</v>
      </c>
      <c r="E394" s="1">
        <v>15</v>
      </c>
      <c r="F394" s="1">
        <v>36500</v>
      </c>
      <c r="N394" s="1" t="s">
        <v>3</v>
      </c>
      <c r="O394" s="1" t="s">
        <v>26</v>
      </c>
      <c r="P394" s="1" t="s">
        <v>134</v>
      </c>
      <c r="Q394" s="1">
        <v>25</v>
      </c>
      <c r="R394" s="1">
        <v>81592.772512210868</v>
      </c>
    </row>
    <row r="395" spans="2:18">
      <c r="B395" s="1" t="s">
        <v>4</v>
      </c>
      <c r="C395" s="1" t="s">
        <v>36</v>
      </c>
      <c r="D395" s="1" t="s">
        <v>131</v>
      </c>
      <c r="E395" s="1">
        <v>10</v>
      </c>
      <c r="F395" s="1">
        <v>100000</v>
      </c>
      <c r="N395" s="1" t="s">
        <v>0</v>
      </c>
      <c r="O395" s="1" t="s">
        <v>26</v>
      </c>
      <c r="P395" s="1" t="s">
        <v>133</v>
      </c>
      <c r="Q395" s="1">
        <v>20</v>
      </c>
      <c r="R395" s="1">
        <v>96891.417358250401</v>
      </c>
    </row>
    <row r="396" spans="2:18">
      <c r="B396" s="1" t="s">
        <v>5</v>
      </c>
      <c r="C396" s="1" t="s">
        <v>10</v>
      </c>
      <c r="D396" s="1" t="s">
        <v>133</v>
      </c>
      <c r="E396" s="1">
        <v>8</v>
      </c>
      <c r="F396" s="1">
        <v>7123.1666749770275</v>
      </c>
      <c r="N396" s="1" t="s">
        <v>0</v>
      </c>
      <c r="O396" s="1" t="s">
        <v>26</v>
      </c>
      <c r="P396" s="1" t="s">
        <v>134</v>
      </c>
      <c r="Q396" s="1">
        <v>13</v>
      </c>
      <c r="R396" s="1">
        <v>91791.869076237213</v>
      </c>
    </row>
    <row r="397" spans="2:18">
      <c r="B397" s="1" t="s">
        <v>3</v>
      </c>
      <c r="C397" s="1" t="s">
        <v>10</v>
      </c>
      <c r="D397" s="1" t="s">
        <v>133</v>
      </c>
      <c r="E397" s="1">
        <v>8</v>
      </c>
      <c r="F397" s="1">
        <v>40958.208381117904</v>
      </c>
      <c r="N397" s="1" t="s">
        <v>0</v>
      </c>
      <c r="O397" s="1" t="s">
        <v>10</v>
      </c>
      <c r="P397" s="1" t="s">
        <v>133</v>
      </c>
      <c r="Q397" s="1">
        <v>2</v>
      </c>
      <c r="R397" s="1">
        <v>15000</v>
      </c>
    </row>
    <row r="398" spans="2:18">
      <c r="B398" s="1" t="s">
        <v>4</v>
      </c>
      <c r="C398" s="1" t="s">
        <v>10</v>
      </c>
      <c r="D398" s="1" t="s">
        <v>134</v>
      </c>
      <c r="E398" s="1">
        <v>17</v>
      </c>
      <c r="F398" s="1">
        <v>21369.500024931083</v>
      </c>
      <c r="N398" s="1" t="s">
        <v>3</v>
      </c>
      <c r="O398" s="1" t="s">
        <v>26</v>
      </c>
      <c r="P398" s="1" t="s">
        <v>133</v>
      </c>
      <c r="Q398" s="1">
        <v>5</v>
      </c>
      <c r="R398" s="1">
        <v>66294.12766617132</v>
      </c>
    </row>
    <row r="399" spans="2:18">
      <c r="B399" s="1" t="s">
        <v>3</v>
      </c>
      <c r="C399" s="1" t="s">
        <v>10</v>
      </c>
      <c r="D399" s="1" t="s">
        <v>134</v>
      </c>
      <c r="E399" s="1">
        <v>5</v>
      </c>
      <c r="F399" s="1">
        <v>2136.9500024931081</v>
      </c>
      <c r="N399" s="1" t="s">
        <v>8</v>
      </c>
      <c r="O399" s="1" t="s">
        <v>26</v>
      </c>
      <c r="P399" s="1" t="s">
        <v>131</v>
      </c>
      <c r="Q399" s="1">
        <v>6</v>
      </c>
      <c r="R399" s="1">
        <v>101990.96564026357</v>
      </c>
    </row>
    <row r="400" spans="2:18">
      <c r="B400" s="1" t="s">
        <v>2</v>
      </c>
      <c r="C400" s="1" t="s">
        <v>10</v>
      </c>
      <c r="D400" s="1" t="s">
        <v>133</v>
      </c>
      <c r="E400" s="1">
        <v>3</v>
      </c>
      <c r="F400" s="1">
        <v>8903.9583437212841</v>
      </c>
      <c r="N400" s="1" t="s">
        <v>3</v>
      </c>
      <c r="O400" s="1" t="s">
        <v>12</v>
      </c>
      <c r="P400" s="1" t="s">
        <v>133</v>
      </c>
      <c r="Q400" s="1">
        <v>3</v>
      </c>
      <c r="R400" s="1">
        <v>60000</v>
      </c>
    </row>
    <row r="401" spans="2:18">
      <c r="B401" s="1" t="s">
        <v>3</v>
      </c>
      <c r="C401" s="1" t="s">
        <v>10</v>
      </c>
      <c r="D401" s="1" t="s">
        <v>134</v>
      </c>
      <c r="E401" s="1">
        <v>5</v>
      </c>
      <c r="F401" s="1">
        <v>17807.916687442568</v>
      </c>
      <c r="N401" s="1" t="s">
        <v>3</v>
      </c>
      <c r="O401" s="1" t="s">
        <v>26</v>
      </c>
      <c r="P401" s="1" t="s">
        <v>131</v>
      </c>
      <c r="Q401" s="1">
        <v>1</v>
      </c>
      <c r="R401" s="1">
        <v>43856.11522531334</v>
      </c>
    </row>
    <row r="402" spans="2:18">
      <c r="B402" s="1" t="s">
        <v>3</v>
      </c>
      <c r="C402" s="1" t="s">
        <v>10</v>
      </c>
      <c r="D402" s="1" t="s">
        <v>133</v>
      </c>
      <c r="E402" s="1">
        <v>3</v>
      </c>
      <c r="F402" s="1">
        <v>15136.729184326183</v>
      </c>
      <c r="N402" s="1" t="s">
        <v>0</v>
      </c>
      <c r="O402" s="1" t="s">
        <v>26</v>
      </c>
      <c r="P402" s="1" t="s">
        <v>134</v>
      </c>
      <c r="Q402" s="1">
        <v>1.5</v>
      </c>
      <c r="R402" s="1">
        <v>45616</v>
      </c>
    </row>
    <row r="403" spans="2:18">
      <c r="B403" s="1" t="s">
        <v>0</v>
      </c>
      <c r="C403" s="1" t="s">
        <v>43</v>
      </c>
      <c r="D403" s="1" t="s">
        <v>134</v>
      </c>
      <c r="E403" s="1">
        <v>10</v>
      </c>
      <c r="F403" s="1">
        <v>3982.448779308334</v>
      </c>
      <c r="N403" s="1" t="s">
        <v>5</v>
      </c>
      <c r="O403" s="1" t="s">
        <v>59</v>
      </c>
      <c r="P403" s="1" t="s">
        <v>134</v>
      </c>
      <c r="Q403" s="1">
        <v>20</v>
      </c>
      <c r="R403" s="1">
        <v>75770.868892469181</v>
      </c>
    </row>
    <row r="404" spans="2:18">
      <c r="B404" s="1" t="s">
        <v>1</v>
      </c>
      <c r="C404" s="1" t="s">
        <v>78</v>
      </c>
      <c r="D404" s="1" t="s">
        <v>134</v>
      </c>
      <c r="E404" s="1">
        <v>13</v>
      </c>
      <c r="F404" s="1">
        <v>15600</v>
      </c>
      <c r="N404" s="1" t="s">
        <v>3</v>
      </c>
      <c r="O404" s="1" t="s">
        <v>26</v>
      </c>
      <c r="P404" s="1" t="s">
        <v>133</v>
      </c>
      <c r="Q404" s="1">
        <v>2</v>
      </c>
      <c r="R404" s="1">
        <v>57726.886552389187</v>
      </c>
    </row>
    <row r="405" spans="2:18">
      <c r="B405" s="1" t="s">
        <v>0</v>
      </c>
      <c r="C405" s="1" t="s">
        <v>10</v>
      </c>
      <c r="D405" s="1" t="s">
        <v>133</v>
      </c>
      <c r="E405" s="1">
        <v>3.5</v>
      </c>
      <c r="F405" s="1">
        <v>3205.4250037396623</v>
      </c>
      <c r="N405" s="1" t="s">
        <v>0</v>
      </c>
      <c r="O405" s="1" t="s">
        <v>26</v>
      </c>
      <c r="P405" s="1" t="s">
        <v>133</v>
      </c>
      <c r="Q405" s="1">
        <v>2</v>
      </c>
      <c r="R405" s="1">
        <v>20000</v>
      </c>
    </row>
    <row r="406" spans="2:18">
      <c r="B406" s="1" t="s">
        <v>3</v>
      </c>
      <c r="C406" s="1" t="s">
        <v>10</v>
      </c>
      <c r="D406" s="1" t="s">
        <v>134</v>
      </c>
      <c r="E406" s="1">
        <v>6</v>
      </c>
      <c r="F406" s="1">
        <v>10000</v>
      </c>
      <c r="N406" s="1" t="s">
        <v>3</v>
      </c>
      <c r="O406" s="1" t="s">
        <v>26</v>
      </c>
      <c r="P406" s="1" t="s">
        <v>134</v>
      </c>
      <c r="Q406" s="1">
        <v>15</v>
      </c>
      <c r="R406" s="1">
        <v>203981.93128052715</v>
      </c>
    </row>
    <row r="407" spans="2:18">
      <c r="B407" s="1" t="s">
        <v>0</v>
      </c>
      <c r="C407" s="1" t="s">
        <v>12</v>
      </c>
      <c r="D407" s="1" t="s">
        <v>133</v>
      </c>
      <c r="E407" s="1">
        <v>6</v>
      </c>
      <c r="F407" s="1">
        <v>75010</v>
      </c>
      <c r="N407" s="1" t="s">
        <v>1</v>
      </c>
      <c r="O407" s="1" t="s">
        <v>26</v>
      </c>
      <c r="P407" s="1" t="s">
        <v>132</v>
      </c>
      <c r="Q407" s="1">
        <v>5</v>
      </c>
      <c r="R407" s="1">
        <v>50995.482820131787</v>
      </c>
    </row>
    <row r="408" spans="2:18">
      <c r="B408" s="1" t="s">
        <v>3</v>
      </c>
      <c r="C408" s="1" t="s">
        <v>10</v>
      </c>
      <c r="D408" s="1" t="s">
        <v>131</v>
      </c>
      <c r="E408" s="1">
        <v>9</v>
      </c>
      <c r="F408" s="1">
        <v>10684.750012465542</v>
      </c>
      <c r="N408" s="1" t="s">
        <v>4</v>
      </c>
      <c r="O408" s="1" t="s">
        <v>26</v>
      </c>
      <c r="P408" s="1" t="s">
        <v>134</v>
      </c>
      <c r="Q408" s="1">
        <v>15</v>
      </c>
      <c r="R408" s="1">
        <v>127488.70705032947</v>
      </c>
    </row>
    <row r="409" spans="2:18">
      <c r="B409" s="1" t="s">
        <v>3</v>
      </c>
      <c r="C409" s="1" t="s">
        <v>10</v>
      </c>
      <c r="D409" s="1" t="s">
        <v>134</v>
      </c>
      <c r="E409" s="1">
        <v>5</v>
      </c>
      <c r="F409" s="1">
        <v>16350</v>
      </c>
      <c r="N409" s="1" t="s">
        <v>0</v>
      </c>
      <c r="O409" s="1" t="s">
        <v>26</v>
      </c>
      <c r="P409" s="1" t="s">
        <v>134</v>
      </c>
      <c r="Q409" s="1">
        <v>4</v>
      </c>
      <c r="R409" s="1">
        <v>66294.12766617132</v>
      </c>
    </row>
    <row r="410" spans="2:18">
      <c r="B410" s="1" t="s">
        <v>5</v>
      </c>
      <c r="C410" s="1" t="s">
        <v>24</v>
      </c>
      <c r="D410" s="1" t="s">
        <v>134</v>
      </c>
      <c r="E410" s="1">
        <v>10</v>
      </c>
      <c r="F410" s="1">
        <v>126094.26176538273</v>
      </c>
      <c r="N410" s="1" t="s">
        <v>0</v>
      </c>
      <c r="O410" s="1" t="s">
        <v>26</v>
      </c>
      <c r="P410" s="1" t="s">
        <v>134</v>
      </c>
      <c r="Q410" s="1">
        <v>3</v>
      </c>
      <c r="R410" s="1">
        <v>63234.398696963413</v>
      </c>
    </row>
    <row r="411" spans="2:18">
      <c r="B411" s="1" t="s">
        <v>5</v>
      </c>
      <c r="C411" s="1" t="s">
        <v>40</v>
      </c>
      <c r="D411" s="1" t="s">
        <v>131</v>
      </c>
      <c r="E411" s="1">
        <v>10</v>
      </c>
      <c r="F411" s="1">
        <v>60000</v>
      </c>
      <c r="N411" s="1" t="s">
        <v>4</v>
      </c>
      <c r="O411" s="1" t="s">
        <v>12</v>
      </c>
      <c r="P411" s="1" t="s">
        <v>133</v>
      </c>
      <c r="Q411" s="1">
        <v>10</v>
      </c>
      <c r="R411" s="1">
        <v>260000</v>
      </c>
    </row>
    <row r="412" spans="2:18">
      <c r="B412" s="1" t="s">
        <v>3</v>
      </c>
      <c r="C412" s="1" t="s">
        <v>10</v>
      </c>
      <c r="D412" s="1" t="s">
        <v>132</v>
      </c>
      <c r="E412" s="1">
        <v>3</v>
      </c>
      <c r="F412" s="1">
        <v>23150.291693675339</v>
      </c>
      <c r="N412" s="1" t="s">
        <v>3</v>
      </c>
      <c r="O412" s="1" t="s">
        <v>26</v>
      </c>
      <c r="P412" s="1" t="s">
        <v>133</v>
      </c>
      <c r="Q412" s="1">
        <v>8</v>
      </c>
      <c r="R412" s="1">
        <v>112190.06220428993</v>
      </c>
    </row>
    <row r="413" spans="2:18">
      <c r="B413" s="1" t="s">
        <v>0</v>
      </c>
      <c r="C413" s="1" t="s">
        <v>10</v>
      </c>
      <c r="D413" s="1" t="s">
        <v>134</v>
      </c>
      <c r="E413" s="1">
        <v>2</v>
      </c>
      <c r="F413" s="1">
        <v>13801.135432767991</v>
      </c>
      <c r="N413" s="1" t="s">
        <v>3</v>
      </c>
      <c r="O413" s="1" t="s">
        <v>26</v>
      </c>
      <c r="P413" s="1" t="s">
        <v>134</v>
      </c>
      <c r="Q413" s="1">
        <v>7</v>
      </c>
      <c r="R413" s="1">
        <v>71393.675948184507</v>
      </c>
    </row>
    <row r="414" spans="2:18">
      <c r="B414" s="1" t="s">
        <v>3</v>
      </c>
      <c r="C414" s="1" t="s">
        <v>10</v>
      </c>
      <c r="D414" s="1" t="s">
        <v>131</v>
      </c>
      <c r="E414" s="1">
        <v>5</v>
      </c>
      <c r="F414" s="1">
        <v>18698.312521814696</v>
      </c>
      <c r="N414" s="1" t="s">
        <v>7</v>
      </c>
      <c r="O414" s="1" t="s">
        <v>26</v>
      </c>
      <c r="P414" s="1" t="s">
        <v>134</v>
      </c>
      <c r="Q414" s="1">
        <v>8</v>
      </c>
      <c r="R414" s="1">
        <v>85000</v>
      </c>
    </row>
    <row r="415" spans="2:18">
      <c r="B415" s="1" t="s">
        <v>1</v>
      </c>
      <c r="C415" s="1" t="s">
        <v>79</v>
      </c>
      <c r="D415" s="1" t="s">
        <v>133</v>
      </c>
      <c r="E415" s="1">
        <v>9</v>
      </c>
      <c r="F415" s="1">
        <v>36000</v>
      </c>
      <c r="N415" s="1" t="s">
        <v>0</v>
      </c>
      <c r="O415" s="1" t="s">
        <v>26</v>
      </c>
      <c r="P415" s="1" t="s">
        <v>133</v>
      </c>
      <c r="Q415" s="1">
        <v>2.5</v>
      </c>
      <c r="R415" s="1">
        <v>95871.50770184776</v>
      </c>
    </row>
    <row r="416" spans="2:18">
      <c r="B416" s="1" t="s">
        <v>3</v>
      </c>
      <c r="C416" s="1" t="s">
        <v>10</v>
      </c>
      <c r="D416" s="1" t="s">
        <v>131</v>
      </c>
      <c r="E416" s="1">
        <v>6</v>
      </c>
      <c r="F416" s="1">
        <v>8654.6475100970874</v>
      </c>
      <c r="N416" s="1" t="s">
        <v>3</v>
      </c>
      <c r="O416" s="1" t="s">
        <v>26</v>
      </c>
      <c r="P416" s="1" t="s">
        <v>134</v>
      </c>
      <c r="Q416" s="1">
        <v>35</v>
      </c>
      <c r="R416" s="1">
        <v>109130.33323508203</v>
      </c>
    </row>
    <row r="417" spans="2:18">
      <c r="B417" s="1" t="s">
        <v>3</v>
      </c>
      <c r="C417" s="1" t="s">
        <v>24</v>
      </c>
      <c r="D417" s="1" t="s">
        <v>132</v>
      </c>
      <c r="E417" s="1">
        <v>15</v>
      </c>
      <c r="F417" s="1">
        <v>102451.58768437347</v>
      </c>
      <c r="N417" s="1" t="s">
        <v>3</v>
      </c>
      <c r="O417" s="1" t="s">
        <v>84</v>
      </c>
      <c r="P417" s="1" t="s">
        <v>132</v>
      </c>
      <c r="Q417" s="1">
        <v>3</v>
      </c>
      <c r="R417" s="1">
        <v>36000</v>
      </c>
    </row>
    <row r="418" spans="2:18">
      <c r="B418" s="1" t="s">
        <v>0</v>
      </c>
      <c r="C418" s="1" t="s">
        <v>80</v>
      </c>
      <c r="D418" s="1" t="s">
        <v>134</v>
      </c>
      <c r="E418" s="1">
        <v>20</v>
      </c>
      <c r="F418" s="1">
        <v>36400</v>
      </c>
      <c r="N418" s="1" t="s">
        <v>0</v>
      </c>
      <c r="O418" s="1" t="s">
        <v>26</v>
      </c>
      <c r="P418" s="1" t="s">
        <v>134</v>
      </c>
      <c r="Q418" s="1">
        <v>2</v>
      </c>
      <c r="R418" s="1">
        <v>122389.15876831629</v>
      </c>
    </row>
    <row r="419" spans="2:18">
      <c r="B419" s="1" t="s">
        <v>8</v>
      </c>
      <c r="C419" s="1" t="s">
        <v>24</v>
      </c>
      <c r="D419" s="1" t="s">
        <v>134</v>
      </c>
      <c r="E419" s="1">
        <v>16</v>
      </c>
      <c r="F419" s="1">
        <v>101206.40684944032</v>
      </c>
      <c r="N419" s="1" t="s">
        <v>0</v>
      </c>
      <c r="O419" s="1" t="s">
        <v>26</v>
      </c>
      <c r="P419" s="1" t="s">
        <v>134</v>
      </c>
      <c r="Q419" s="1">
        <v>4</v>
      </c>
      <c r="R419" s="1">
        <v>53035.30213293706</v>
      </c>
    </row>
    <row r="420" spans="2:18">
      <c r="B420" s="1" t="s">
        <v>0</v>
      </c>
      <c r="C420" s="1" t="s">
        <v>10</v>
      </c>
      <c r="D420" s="1" t="s">
        <v>134</v>
      </c>
      <c r="E420" s="1">
        <v>0.5</v>
      </c>
      <c r="F420" s="1">
        <v>5342.3750062327708</v>
      </c>
      <c r="N420" s="1" t="s">
        <v>4</v>
      </c>
      <c r="O420" s="1" t="s">
        <v>12</v>
      </c>
      <c r="P420" s="1" t="s">
        <v>134</v>
      </c>
      <c r="Q420" s="1">
        <v>10</v>
      </c>
      <c r="R420" s="1">
        <v>125000</v>
      </c>
    </row>
    <row r="421" spans="2:18">
      <c r="B421" s="1" t="s">
        <v>0</v>
      </c>
      <c r="C421" s="1" t="s">
        <v>31</v>
      </c>
      <c r="D421" s="1" t="s">
        <v>134</v>
      </c>
      <c r="E421" s="1">
        <v>11</v>
      </c>
      <c r="F421" s="1">
        <v>28310.79811950968</v>
      </c>
      <c r="N421" s="1" t="s">
        <v>0</v>
      </c>
      <c r="O421" s="1" t="s">
        <v>64</v>
      </c>
      <c r="P421" s="1" t="s">
        <v>134</v>
      </c>
      <c r="Q421" s="1">
        <v>6</v>
      </c>
      <c r="R421" s="1">
        <v>19000</v>
      </c>
    </row>
    <row r="422" spans="2:18">
      <c r="B422" s="1" t="s">
        <v>3</v>
      </c>
      <c r="C422" s="1" t="s">
        <v>25</v>
      </c>
      <c r="D422" s="1" t="s">
        <v>134</v>
      </c>
      <c r="E422" s="1">
        <v>8</v>
      </c>
      <c r="F422" s="1">
        <v>26043.18849932796</v>
      </c>
      <c r="N422" s="1" t="s">
        <v>0</v>
      </c>
      <c r="O422" s="1" t="s">
        <v>26</v>
      </c>
      <c r="P422" s="1" t="s">
        <v>131</v>
      </c>
      <c r="Q422" s="1">
        <v>6</v>
      </c>
      <c r="R422" s="1">
        <v>93831.688389042494</v>
      </c>
    </row>
    <row r="423" spans="2:18">
      <c r="B423" s="1" t="s">
        <v>0</v>
      </c>
      <c r="C423" s="1" t="s">
        <v>26</v>
      </c>
      <c r="D423" s="1" t="s">
        <v>132</v>
      </c>
      <c r="E423" s="1">
        <v>7</v>
      </c>
      <c r="F423" s="1">
        <v>96891.417358250401</v>
      </c>
      <c r="N423" s="1" t="s">
        <v>0</v>
      </c>
      <c r="O423" s="1" t="s">
        <v>26</v>
      </c>
      <c r="P423" s="1" t="s">
        <v>134</v>
      </c>
      <c r="Q423" s="1">
        <v>20</v>
      </c>
      <c r="R423" s="1">
        <v>101990.96564026357</v>
      </c>
    </row>
    <row r="424" spans="2:18">
      <c r="B424" s="1" t="s">
        <v>1</v>
      </c>
      <c r="C424" s="1" t="s">
        <v>10</v>
      </c>
      <c r="D424" s="1" t="s">
        <v>134</v>
      </c>
      <c r="E424" s="1">
        <v>4</v>
      </c>
      <c r="F424" s="1">
        <v>2564.3400029917298</v>
      </c>
      <c r="N424" s="1" t="s">
        <v>0</v>
      </c>
      <c r="O424" s="1" t="s">
        <v>26</v>
      </c>
      <c r="P424" s="1" t="s">
        <v>134</v>
      </c>
      <c r="Q424" s="1">
        <v>5</v>
      </c>
      <c r="R424" s="1">
        <v>122389.15876831629</v>
      </c>
    </row>
    <row r="425" spans="2:18">
      <c r="B425" s="1" t="s">
        <v>7</v>
      </c>
      <c r="C425" s="1" t="s">
        <v>10</v>
      </c>
      <c r="D425" s="1" t="s">
        <v>131</v>
      </c>
      <c r="E425" s="1">
        <v>8</v>
      </c>
      <c r="F425" s="1">
        <v>3205.4250037396623</v>
      </c>
      <c r="N425" s="1" t="s">
        <v>0</v>
      </c>
      <c r="O425" s="1" t="s">
        <v>27</v>
      </c>
      <c r="P425" s="1" t="s">
        <v>131</v>
      </c>
      <c r="Q425" s="1">
        <v>4</v>
      </c>
      <c r="R425" s="1">
        <v>34417.653306061438</v>
      </c>
    </row>
    <row r="426" spans="2:18">
      <c r="B426" s="1" t="s">
        <v>0</v>
      </c>
      <c r="C426" s="1" t="s">
        <v>10</v>
      </c>
      <c r="D426" s="1" t="s">
        <v>131</v>
      </c>
      <c r="E426" s="1">
        <v>8</v>
      </c>
      <c r="F426" s="1">
        <v>10684.750012465542</v>
      </c>
      <c r="N426" s="1" t="s">
        <v>3</v>
      </c>
      <c r="O426" s="1" t="s">
        <v>85</v>
      </c>
      <c r="P426" s="1" t="s">
        <v>131</v>
      </c>
      <c r="Q426" s="1">
        <v>3</v>
      </c>
      <c r="R426" s="1">
        <v>12000</v>
      </c>
    </row>
    <row r="427" spans="2:18">
      <c r="B427" s="1" t="s">
        <v>1</v>
      </c>
      <c r="C427" s="1" t="s">
        <v>12</v>
      </c>
      <c r="D427" s="1" t="s">
        <v>134</v>
      </c>
      <c r="E427" s="1">
        <v>25</v>
      </c>
      <c r="F427" s="1">
        <v>150000</v>
      </c>
      <c r="N427" s="1" t="s">
        <v>3</v>
      </c>
      <c r="O427" s="1" t="s">
        <v>10</v>
      </c>
      <c r="P427" s="1" t="s">
        <v>134</v>
      </c>
      <c r="Q427" s="1">
        <v>0</v>
      </c>
      <c r="R427" s="1">
        <v>3632.815004238284</v>
      </c>
    </row>
    <row r="428" spans="2:18">
      <c r="B428" s="1" t="s">
        <v>3</v>
      </c>
      <c r="C428" s="1" t="s">
        <v>10</v>
      </c>
      <c r="D428" s="1" t="s">
        <v>134</v>
      </c>
      <c r="E428" s="1">
        <v>3</v>
      </c>
      <c r="F428" s="1">
        <v>12465.541681209797</v>
      </c>
      <c r="N428" s="1" t="s">
        <v>8</v>
      </c>
      <c r="O428" s="1" t="s">
        <v>10</v>
      </c>
      <c r="P428" s="1" t="s">
        <v>131</v>
      </c>
      <c r="Q428" s="1">
        <v>6</v>
      </c>
      <c r="R428" s="1">
        <v>21369.500024931083</v>
      </c>
    </row>
    <row r="429" spans="2:18">
      <c r="B429" s="1" t="s">
        <v>0</v>
      </c>
      <c r="C429" s="1" t="s">
        <v>81</v>
      </c>
      <c r="D429" s="1" t="s">
        <v>134</v>
      </c>
      <c r="E429" s="1">
        <v>4</v>
      </c>
      <c r="F429" s="1">
        <v>19055.991584874118</v>
      </c>
      <c r="N429" s="1" t="s">
        <v>0</v>
      </c>
      <c r="O429" s="1" t="s">
        <v>10</v>
      </c>
      <c r="P429" s="1" t="s">
        <v>134</v>
      </c>
      <c r="Q429" s="1">
        <v>7</v>
      </c>
      <c r="R429" s="1">
        <v>8903.9583437212841</v>
      </c>
    </row>
    <row r="430" spans="2:18">
      <c r="B430" s="1" t="s">
        <v>0</v>
      </c>
      <c r="C430" s="1" t="s">
        <v>12</v>
      </c>
      <c r="D430" s="1" t="s">
        <v>134</v>
      </c>
      <c r="E430" s="1">
        <v>20</v>
      </c>
      <c r="F430" s="1">
        <v>105000</v>
      </c>
      <c r="N430" s="1" t="s">
        <v>3</v>
      </c>
      <c r="O430" s="1" t="s">
        <v>84</v>
      </c>
      <c r="P430" s="1" t="s">
        <v>134</v>
      </c>
      <c r="Q430" s="1">
        <v>2</v>
      </c>
      <c r="R430" s="1">
        <v>15206.427249917633</v>
      </c>
    </row>
    <row r="431" spans="2:18">
      <c r="B431" s="1" t="s">
        <v>0</v>
      </c>
      <c r="C431" s="1" t="s">
        <v>10</v>
      </c>
      <c r="D431" s="1" t="s">
        <v>134</v>
      </c>
      <c r="E431" s="1">
        <v>3</v>
      </c>
      <c r="F431" s="1">
        <v>24000</v>
      </c>
      <c r="N431" s="1" t="s">
        <v>3</v>
      </c>
      <c r="O431" s="1" t="s">
        <v>59</v>
      </c>
      <c r="P431" s="1" t="s">
        <v>134</v>
      </c>
      <c r="Q431" s="1">
        <v>25</v>
      </c>
      <c r="R431" s="1">
        <v>143565.85684888897</v>
      </c>
    </row>
    <row r="432" spans="2:18">
      <c r="B432" s="1" t="s">
        <v>0</v>
      </c>
      <c r="C432" s="1" t="s">
        <v>24</v>
      </c>
      <c r="D432" s="1" t="s">
        <v>131</v>
      </c>
      <c r="E432" s="1">
        <v>10</v>
      </c>
      <c r="F432" s="1">
        <v>78808.913603364199</v>
      </c>
      <c r="N432" s="1" t="s">
        <v>3</v>
      </c>
      <c r="O432" s="1" t="s">
        <v>10</v>
      </c>
      <c r="P432" s="1" t="s">
        <v>133</v>
      </c>
      <c r="Q432" s="1">
        <v>6</v>
      </c>
      <c r="R432" s="1">
        <v>9705.3145946561999</v>
      </c>
    </row>
    <row r="433" spans="2:18">
      <c r="B433" s="1" t="s">
        <v>1</v>
      </c>
      <c r="C433" s="1" t="s">
        <v>32</v>
      </c>
      <c r="D433" s="1" t="s">
        <v>131</v>
      </c>
      <c r="E433" s="1">
        <v>15</v>
      </c>
      <c r="F433" s="1">
        <v>42000</v>
      </c>
      <c r="N433" s="1" t="s">
        <v>3</v>
      </c>
      <c r="O433" s="1" t="s">
        <v>10</v>
      </c>
      <c r="P433" s="1" t="s">
        <v>131</v>
      </c>
      <c r="Q433" s="1">
        <v>8</v>
      </c>
      <c r="R433" s="1">
        <v>17807.916687442568</v>
      </c>
    </row>
    <row r="434" spans="2:18">
      <c r="B434" s="1" t="s">
        <v>0</v>
      </c>
      <c r="C434" s="1" t="s">
        <v>34</v>
      </c>
      <c r="D434" s="1" t="s">
        <v>131</v>
      </c>
      <c r="E434" s="1">
        <v>8</v>
      </c>
      <c r="F434" s="1">
        <v>9490.1984044603923</v>
      </c>
      <c r="N434" s="1" t="s">
        <v>0</v>
      </c>
      <c r="O434" s="1" t="s">
        <v>10</v>
      </c>
      <c r="P434" s="1" t="s">
        <v>134</v>
      </c>
      <c r="Q434" s="1">
        <v>10</v>
      </c>
      <c r="R434" s="1">
        <v>3205.4250037396623</v>
      </c>
    </row>
    <row r="435" spans="2:18">
      <c r="B435" s="1" t="s">
        <v>8</v>
      </c>
      <c r="C435" s="1" t="s">
        <v>40</v>
      </c>
      <c r="D435" s="1" t="s">
        <v>134</v>
      </c>
      <c r="E435" s="1">
        <v>5</v>
      </c>
      <c r="F435" s="1">
        <v>60000</v>
      </c>
      <c r="N435" s="1" t="s">
        <v>5</v>
      </c>
      <c r="O435" s="1" t="s">
        <v>12</v>
      </c>
      <c r="P435" s="1" t="s">
        <v>131</v>
      </c>
      <c r="Q435" s="1">
        <v>3</v>
      </c>
      <c r="R435" s="1">
        <v>45000</v>
      </c>
    </row>
    <row r="436" spans="2:18">
      <c r="B436" s="1" t="s">
        <v>3</v>
      </c>
      <c r="C436" s="1" t="s">
        <v>10</v>
      </c>
      <c r="D436" s="1" t="s">
        <v>131</v>
      </c>
      <c r="E436" s="1">
        <v>8</v>
      </c>
      <c r="F436" s="1">
        <v>17807.916687442568</v>
      </c>
      <c r="N436" s="1" t="s">
        <v>3</v>
      </c>
      <c r="O436" s="1" t="s">
        <v>10</v>
      </c>
      <c r="P436" s="1" t="s">
        <v>133</v>
      </c>
      <c r="Q436" s="1">
        <v>7</v>
      </c>
      <c r="R436" s="1">
        <v>12465.541681209797</v>
      </c>
    </row>
    <row r="437" spans="2:18">
      <c r="B437" s="1" t="s">
        <v>0</v>
      </c>
      <c r="C437" s="1" t="s">
        <v>10</v>
      </c>
      <c r="D437" s="1" t="s">
        <v>131</v>
      </c>
      <c r="E437" s="1">
        <v>1</v>
      </c>
      <c r="F437" s="1">
        <v>12465.541681209797</v>
      </c>
      <c r="N437" s="1" t="s">
        <v>0</v>
      </c>
      <c r="O437" s="1" t="s">
        <v>26</v>
      </c>
      <c r="P437" s="1" t="s">
        <v>133</v>
      </c>
      <c r="Q437" s="1">
        <v>14</v>
      </c>
      <c r="R437" s="1">
        <v>95871.50770184776</v>
      </c>
    </row>
    <row r="438" spans="2:18">
      <c r="B438" s="1" t="s">
        <v>4</v>
      </c>
      <c r="C438" s="1" t="s">
        <v>82</v>
      </c>
      <c r="D438" s="1" t="s">
        <v>134</v>
      </c>
      <c r="E438" s="1">
        <v>8</v>
      </c>
      <c r="F438" s="1">
        <v>20571</v>
      </c>
      <c r="N438" s="1" t="s">
        <v>8</v>
      </c>
      <c r="O438" s="1" t="s">
        <v>26</v>
      </c>
      <c r="P438" s="1" t="s">
        <v>133</v>
      </c>
      <c r="Q438" s="1">
        <v>8</v>
      </c>
      <c r="R438" s="1">
        <v>173384.64158844808</v>
      </c>
    </row>
    <row r="439" spans="2:18">
      <c r="B439" s="1" t="s">
        <v>3</v>
      </c>
      <c r="C439" s="1" t="s">
        <v>13</v>
      </c>
      <c r="D439" s="1" t="s">
        <v>131</v>
      </c>
      <c r="E439" s="1">
        <v>6</v>
      </c>
      <c r="F439" s="1">
        <v>3480</v>
      </c>
      <c r="N439" s="1" t="s">
        <v>3</v>
      </c>
      <c r="O439" s="1" t="s">
        <v>10</v>
      </c>
      <c r="P439" s="1" t="s">
        <v>133</v>
      </c>
      <c r="Q439" s="1">
        <v>1</v>
      </c>
      <c r="R439" s="1">
        <v>11575.14584683767</v>
      </c>
    </row>
    <row r="440" spans="2:18">
      <c r="B440" s="1" t="s">
        <v>7</v>
      </c>
      <c r="C440" s="1" t="s">
        <v>43</v>
      </c>
      <c r="D440" s="1" t="s">
        <v>134</v>
      </c>
      <c r="E440" s="1">
        <v>12</v>
      </c>
      <c r="F440" s="1">
        <v>18060</v>
      </c>
      <c r="N440" s="1" t="s">
        <v>6</v>
      </c>
      <c r="O440" s="1" t="s">
        <v>10</v>
      </c>
      <c r="P440" s="1" t="s">
        <v>131</v>
      </c>
      <c r="Q440" s="1">
        <v>8</v>
      </c>
      <c r="R440" s="1">
        <v>18000</v>
      </c>
    </row>
    <row r="441" spans="2:18">
      <c r="B441" s="1" t="s">
        <v>5</v>
      </c>
      <c r="C441" s="1" t="s">
        <v>50</v>
      </c>
      <c r="D441" s="1" t="s">
        <v>133</v>
      </c>
      <c r="E441" s="1">
        <v>30</v>
      </c>
      <c r="F441" s="1">
        <v>30000</v>
      </c>
      <c r="N441" s="1" t="s">
        <v>4</v>
      </c>
      <c r="O441" s="1" t="s">
        <v>26</v>
      </c>
      <c r="P441" s="1" t="s">
        <v>131</v>
      </c>
      <c r="Q441" s="1">
        <v>2</v>
      </c>
      <c r="R441" s="1">
        <v>71393.675948184507</v>
      </c>
    </row>
    <row r="442" spans="2:18">
      <c r="B442" s="1" t="s">
        <v>3</v>
      </c>
      <c r="C442" s="1" t="s">
        <v>10</v>
      </c>
      <c r="D442" s="1" t="s">
        <v>134</v>
      </c>
      <c r="E442" s="1">
        <v>10</v>
      </c>
      <c r="F442" s="1">
        <v>24000</v>
      </c>
      <c r="N442" s="1" t="s">
        <v>0</v>
      </c>
      <c r="O442" s="1" t="s">
        <v>10</v>
      </c>
      <c r="P442" s="1" t="s">
        <v>134</v>
      </c>
      <c r="Q442" s="1">
        <v>2.5</v>
      </c>
      <c r="R442" s="1">
        <v>6232.7708406048987</v>
      </c>
    </row>
    <row r="443" spans="2:18">
      <c r="B443" s="1" t="s">
        <v>8</v>
      </c>
      <c r="C443" s="1" t="s">
        <v>29</v>
      </c>
      <c r="D443" s="1" t="s">
        <v>134</v>
      </c>
      <c r="E443" s="1">
        <v>3</v>
      </c>
      <c r="F443" s="1">
        <v>80289.244544269619</v>
      </c>
      <c r="N443" s="1" t="s">
        <v>3</v>
      </c>
      <c r="O443" s="1" t="s">
        <v>65</v>
      </c>
      <c r="P443" s="1" t="s">
        <v>134</v>
      </c>
      <c r="Q443" s="1">
        <v>3</v>
      </c>
      <c r="R443" s="1">
        <v>1805.7739622442759</v>
      </c>
    </row>
    <row r="444" spans="2:18">
      <c r="B444" s="1" t="s">
        <v>3</v>
      </c>
      <c r="C444" s="1" t="s">
        <v>12</v>
      </c>
      <c r="D444" s="1" t="s">
        <v>134</v>
      </c>
      <c r="E444" s="1">
        <v>4</v>
      </c>
      <c r="F444" s="1">
        <v>70000</v>
      </c>
      <c r="N444" s="1" t="s">
        <v>0</v>
      </c>
      <c r="O444" s="1" t="s">
        <v>10</v>
      </c>
      <c r="P444" s="1" t="s">
        <v>131</v>
      </c>
      <c r="Q444" s="1">
        <v>6</v>
      </c>
      <c r="R444" s="1">
        <v>11397.066679963244</v>
      </c>
    </row>
    <row r="445" spans="2:18">
      <c r="B445" s="1" t="s">
        <v>3</v>
      </c>
      <c r="C445" s="1" t="s">
        <v>10</v>
      </c>
      <c r="D445" s="1" t="s">
        <v>133</v>
      </c>
      <c r="E445" s="1">
        <v>2</v>
      </c>
      <c r="F445" s="1">
        <v>8547.8000099724322</v>
      </c>
      <c r="N445" s="1" t="s">
        <v>3</v>
      </c>
      <c r="O445" s="1" t="s">
        <v>10</v>
      </c>
      <c r="P445" s="1" t="s">
        <v>134</v>
      </c>
      <c r="Q445" s="1">
        <v>4</v>
      </c>
      <c r="R445" s="1">
        <v>15000</v>
      </c>
    </row>
    <row r="446" spans="2:18">
      <c r="B446" s="1" t="s">
        <v>0</v>
      </c>
      <c r="C446" s="1" t="s">
        <v>10</v>
      </c>
      <c r="D446" s="1" t="s">
        <v>134</v>
      </c>
      <c r="E446" s="1">
        <v>11</v>
      </c>
      <c r="F446" s="1">
        <v>10684.750012465542</v>
      </c>
      <c r="N446" s="1" t="s">
        <v>3</v>
      </c>
      <c r="O446" s="1" t="s">
        <v>21</v>
      </c>
      <c r="P446" s="1" t="s">
        <v>131</v>
      </c>
      <c r="Q446" s="1">
        <v>3</v>
      </c>
      <c r="R446" s="1">
        <v>37612.869087708088</v>
      </c>
    </row>
    <row r="447" spans="2:18">
      <c r="B447" s="1" t="s">
        <v>0</v>
      </c>
      <c r="C447" s="1" t="s">
        <v>10</v>
      </c>
      <c r="D447" s="1" t="s">
        <v>133</v>
      </c>
      <c r="E447" s="1">
        <v>4</v>
      </c>
      <c r="F447" s="1">
        <v>10684.750012465542</v>
      </c>
      <c r="N447" s="1" t="s">
        <v>0</v>
      </c>
      <c r="O447" s="1" t="s">
        <v>10</v>
      </c>
      <c r="P447" s="1" t="s">
        <v>134</v>
      </c>
      <c r="Q447" s="1">
        <v>3</v>
      </c>
      <c r="R447" s="1">
        <v>6499.8895909165376</v>
      </c>
    </row>
    <row r="448" spans="2:18">
      <c r="B448" s="1" t="s">
        <v>5</v>
      </c>
      <c r="C448" s="1" t="s">
        <v>83</v>
      </c>
      <c r="D448" s="1" t="s">
        <v>131</v>
      </c>
      <c r="E448" s="1">
        <v>2</v>
      </c>
      <c r="F448" s="1">
        <v>20000</v>
      </c>
      <c r="N448" s="1" t="s">
        <v>7</v>
      </c>
      <c r="O448" s="1" t="s">
        <v>86</v>
      </c>
      <c r="P448" s="1" t="s">
        <v>131</v>
      </c>
      <c r="Q448" s="1">
        <v>6</v>
      </c>
      <c r="R448" s="1">
        <v>20000</v>
      </c>
    </row>
    <row r="449" spans="2:18">
      <c r="B449" s="1" t="s">
        <v>8</v>
      </c>
      <c r="C449" s="1" t="s">
        <v>15</v>
      </c>
      <c r="D449" s="1" t="s">
        <v>133</v>
      </c>
      <c r="E449" s="1">
        <v>3</v>
      </c>
      <c r="F449" s="1">
        <v>53356.776437647524</v>
      </c>
      <c r="N449" s="1" t="s">
        <v>2</v>
      </c>
      <c r="O449" s="1" t="s">
        <v>10</v>
      </c>
      <c r="P449" s="1" t="s">
        <v>134</v>
      </c>
      <c r="Q449" s="1">
        <v>6</v>
      </c>
      <c r="R449" s="1">
        <v>7265</v>
      </c>
    </row>
    <row r="450" spans="2:18">
      <c r="B450" s="1" t="s">
        <v>5</v>
      </c>
      <c r="C450" s="1" t="s">
        <v>31</v>
      </c>
      <c r="D450" s="1" t="s">
        <v>134</v>
      </c>
      <c r="E450" s="1">
        <v>4.5</v>
      </c>
      <c r="F450" s="1">
        <v>36000</v>
      </c>
      <c r="N450" s="1" t="s">
        <v>3</v>
      </c>
      <c r="O450" s="1" t="s">
        <v>40</v>
      </c>
      <c r="P450" s="1" t="s">
        <v>131</v>
      </c>
      <c r="Q450" s="1">
        <v>15</v>
      </c>
      <c r="R450" s="1">
        <v>72571.80269935554</v>
      </c>
    </row>
    <row r="451" spans="2:18">
      <c r="B451" s="1" t="s">
        <v>2</v>
      </c>
      <c r="C451" s="1" t="s">
        <v>12</v>
      </c>
      <c r="D451" s="1" t="s">
        <v>133</v>
      </c>
      <c r="E451" s="1">
        <v>4</v>
      </c>
      <c r="F451" s="1">
        <v>57000</v>
      </c>
      <c r="N451" s="1" t="s">
        <v>3</v>
      </c>
      <c r="O451" s="1" t="s">
        <v>10</v>
      </c>
      <c r="P451" s="1" t="s">
        <v>131</v>
      </c>
      <c r="Q451" s="1">
        <v>15</v>
      </c>
      <c r="R451" s="1">
        <v>8013.5625093491553</v>
      </c>
    </row>
    <row r="452" spans="2:18">
      <c r="B452" s="1" t="s">
        <v>3</v>
      </c>
      <c r="C452" s="1" t="s">
        <v>12</v>
      </c>
      <c r="D452" s="1" t="s">
        <v>131</v>
      </c>
      <c r="E452" s="1">
        <v>15</v>
      </c>
      <c r="F452" s="1">
        <v>135000</v>
      </c>
      <c r="N452" s="1" t="s">
        <v>0</v>
      </c>
      <c r="O452" s="1" t="s">
        <v>10</v>
      </c>
      <c r="P452" s="1" t="s">
        <v>134</v>
      </c>
      <c r="Q452" s="1">
        <v>5</v>
      </c>
      <c r="R452" s="1">
        <v>10150.512511842264</v>
      </c>
    </row>
    <row r="453" spans="2:18">
      <c r="B453" s="1" t="s">
        <v>0</v>
      </c>
      <c r="C453" s="1" t="s">
        <v>28</v>
      </c>
      <c r="D453" s="1" t="s">
        <v>134</v>
      </c>
      <c r="E453" s="1">
        <v>4</v>
      </c>
      <c r="F453" s="1">
        <v>95279.957924370581</v>
      </c>
      <c r="N453" s="1" t="s">
        <v>1</v>
      </c>
      <c r="O453" s="1" t="s">
        <v>12</v>
      </c>
      <c r="P453" s="1" t="s">
        <v>134</v>
      </c>
      <c r="Q453" s="1">
        <v>9</v>
      </c>
      <c r="R453" s="1">
        <v>65000</v>
      </c>
    </row>
    <row r="454" spans="2:18">
      <c r="B454" s="1" t="s">
        <v>0</v>
      </c>
      <c r="C454" s="1" t="s">
        <v>28</v>
      </c>
      <c r="D454" s="1" t="s">
        <v>133</v>
      </c>
      <c r="E454" s="1">
        <v>10</v>
      </c>
      <c r="F454" s="1">
        <v>57167.974754622352</v>
      </c>
      <c r="N454" s="1" t="s">
        <v>3</v>
      </c>
      <c r="O454" s="1" t="s">
        <v>13</v>
      </c>
      <c r="P454" s="1" t="s">
        <v>134</v>
      </c>
      <c r="Q454" s="1">
        <v>4</v>
      </c>
      <c r="R454" s="1">
        <v>3184.2266150397395</v>
      </c>
    </row>
    <row r="455" spans="2:18">
      <c r="B455" s="1" t="s">
        <v>3</v>
      </c>
      <c r="C455" s="1" t="s">
        <v>71</v>
      </c>
      <c r="D455" s="1" t="s">
        <v>134</v>
      </c>
      <c r="E455" s="1">
        <v>5</v>
      </c>
      <c r="F455" s="1">
        <v>12326.656394453004</v>
      </c>
      <c r="N455" s="1" t="s">
        <v>3</v>
      </c>
      <c r="O455" s="1" t="s">
        <v>10</v>
      </c>
      <c r="P455" s="1" t="s">
        <v>133</v>
      </c>
      <c r="Q455" s="1">
        <v>13</v>
      </c>
      <c r="R455" s="1">
        <v>10898.445012714852</v>
      </c>
    </row>
    <row r="456" spans="2:18">
      <c r="B456" s="1" t="s">
        <v>0</v>
      </c>
      <c r="C456" s="1" t="s">
        <v>10</v>
      </c>
      <c r="D456" s="1" t="s">
        <v>132</v>
      </c>
      <c r="E456" s="1">
        <v>5</v>
      </c>
      <c r="F456" s="1">
        <v>8000</v>
      </c>
      <c r="N456" s="1" t="s">
        <v>3</v>
      </c>
      <c r="O456" s="1" t="s">
        <v>13</v>
      </c>
      <c r="P456" s="1" t="s">
        <v>131</v>
      </c>
      <c r="Q456" s="1">
        <v>5</v>
      </c>
      <c r="R456" s="1">
        <v>10800</v>
      </c>
    </row>
    <row r="457" spans="2:18">
      <c r="B457" s="1" t="s">
        <v>3</v>
      </c>
      <c r="C457" s="1" t="s">
        <v>29</v>
      </c>
      <c r="D457" s="1" t="s">
        <v>134</v>
      </c>
      <c r="E457" s="1">
        <v>5</v>
      </c>
      <c r="F457" s="1">
        <v>48000</v>
      </c>
      <c r="N457" s="1" t="s">
        <v>0</v>
      </c>
      <c r="O457" s="1" t="s">
        <v>10</v>
      </c>
      <c r="P457" s="1" t="s">
        <v>133</v>
      </c>
      <c r="Q457" s="1">
        <v>3.5</v>
      </c>
      <c r="R457" s="1">
        <v>2136.9500024931081</v>
      </c>
    </row>
    <row r="458" spans="2:18">
      <c r="B458" s="1" t="s">
        <v>0</v>
      </c>
      <c r="C458" s="1" t="s">
        <v>59</v>
      </c>
      <c r="D458" s="1" t="s">
        <v>134</v>
      </c>
      <c r="E458" s="1">
        <v>5</v>
      </c>
      <c r="F458" s="1">
        <v>40000</v>
      </c>
      <c r="N458" s="1" t="s">
        <v>2</v>
      </c>
      <c r="O458" s="1" t="s">
        <v>40</v>
      </c>
      <c r="P458" s="1" t="s">
        <v>133</v>
      </c>
      <c r="Q458" s="1">
        <v>4</v>
      </c>
      <c r="R458" s="1">
        <v>45000</v>
      </c>
    </row>
    <row r="459" spans="2:18">
      <c r="B459" s="1" t="s">
        <v>0</v>
      </c>
      <c r="C459" s="1" t="s">
        <v>59</v>
      </c>
      <c r="D459" s="1" t="s">
        <v>134</v>
      </c>
      <c r="E459" s="1">
        <v>10</v>
      </c>
      <c r="F459" s="1">
        <v>59819.107020370408</v>
      </c>
      <c r="N459" s="1" t="s">
        <v>3</v>
      </c>
      <c r="O459" s="1" t="s">
        <v>10</v>
      </c>
      <c r="P459" s="1" t="s">
        <v>133</v>
      </c>
      <c r="Q459" s="1">
        <v>5</v>
      </c>
      <c r="R459" s="1">
        <v>7123.1666749770275</v>
      </c>
    </row>
    <row r="460" spans="2:18">
      <c r="B460" s="1" t="s">
        <v>0</v>
      </c>
      <c r="C460" s="1" t="s">
        <v>20</v>
      </c>
      <c r="D460" s="1" t="s">
        <v>132</v>
      </c>
      <c r="E460" s="1">
        <v>20</v>
      </c>
      <c r="F460" s="1">
        <v>150000</v>
      </c>
      <c r="N460" s="1" t="s">
        <v>5</v>
      </c>
      <c r="O460" s="1" t="s">
        <v>10</v>
      </c>
      <c r="P460" s="1" t="s">
        <v>133</v>
      </c>
      <c r="Q460" s="1">
        <v>5</v>
      </c>
      <c r="R460" s="1">
        <v>5342.3750062327708</v>
      </c>
    </row>
    <row r="461" spans="2:18">
      <c r="B461" s="1" t="s">
        <v>3</v>
      </c>
      <c r="C461" s="1" t="s">
        <v>26</v>
      </c>
      <c r="D461" s="1" t="s">
        <v>134</v>
      </c>
      <c r="E461" s="1">
        <v>25</v>
      </c>
      <c r="F461" s="1">
        <v>81592.772512210868</v>
      </c>
      <c r="N461" s="1" t="s">
        <v>3</v>
      </c>
      <c r="O461" s="1" t="s">
        <v>10</v>
      </c>
      <c r="P461" s="1" t="s">
        <v>133</v>
      </c>
      <c r="Q461" s="1">
        <v>4.5999999999999996</v>
      </c>
      <c r="R461" s="1">
        <v>18000</v>
      </c>
    </row>
    <row r="462" spans="2:18">
      <c r="B462" s="1" t="s">
        <v>0</v>
      </c>
      <c r="C462" s="1" t="s">
        <v>26</v>
      </c>
      <c r="D462" s="1" t="s">
        <v>133</v>
      </c>
      <c r="E462" s="1">
        <v>20</v>
      </c>
      <c r="F462" s="1">
        <v>96891.417358250401</v>
      </c>
      <c r="N462" s="1" t="s">
        <v>3</v>
      </c>
      <c r="O462" s="1" t="s">
        <v>13</v>
      </c>
      <c r="P462" s="1" t="s">
        <v>134</v>
      </c>
      <c r="Q462" s="1">
        <v>2</v>
      </c>
      <c r="R462" s="1">
        <v>4840.0244548604041</v>
      </c>
    </row>
    <row r="463" spans="2:18">
      <c r="B463" s="1" t="s">
        <v>0</v>
      </c>
      <c r="C463" s="1" t="s">
        <v>26</v>
      </c>
      <c r="D463" s="1" t="s">
        <v>134</v>
      </c>
      <c r="E463" s="1">
        <v>13</v>
      </c>
      <c r="F463" s="1">
        <v>91791.869076237213</v>
      </c>
      <c r="N463" s="1" t="s">
        <v>0</v>
      </c>
      <c r="O463" s="1" t="s">
        <v>10</v>
      </c>
      <c r="P463" s="1" t="s">
        <v>133</v>
      </c>
      <c r="Q463" s="1">
        <v>10</v>
      </c>
      <c r="R463" s="1">
        <v>7479.3250087258784</v>
      </c>
    </row>
    <row r="464" spans="2:18">
      <c r="B464" s="1" t="s">
        <v>0</v>
      </c>
      <c r="C464" s="1" t="s">
        <v>10</v>
      </c>
      <c r="D464" s="1" t="s">
        <v>133</v>
      </c>
      <c r="E464" s="1">
        <v>2</v>
      </c>
      <c r="F464" s="1">
        <v>15000</v>
      </c>
      <c r="N464" s="1" t="s">
        <v>7</v>
      </c>
      <c r="O464" s="1" t="s">
        <v>10</v>
      </c>
      <c r="P464" s="1" t="s">
        <v>131</v>
      </c>
      <c r="Q464" s="1">
        <v>3.5</v>
      </c>
      <c r="R464" s="1">
        <v>3739.6625043629392</v>
      </c>
    </row>
    <row r="465" spans="2:18">
      <c r="B465" s="1" t="s">
        <v>3</v>
      </c>
      <c r="C465" s="1" t="s">
        <v>26</v>
      </c>
      <c r="D465" s="1" t="s">
        <v>133</v>
      </c>
      <c r="E465" s="1">
        <v>5</v>
      </c>
      <c r="F465" s="1">
        <v>66294.12766617132</v>
      </c>
      <c r="N465" s="1" t="s">
        <v>3</v>
      </c>
      <c r="O465" s="1" t="s">
        <v>87</v>
      </c>
      <c r="P465" s="1" t="s">
        <v>131</v>
      </c>
      <c r="Q465" s="1">
        <v>5</v>
      </c>
      <c r="R465" s="1">
        <v>42000</v>
      </c>
    </row>
    <row r="466" spans="2:18">
      <c r="B466" s="1" t="s">
        <v>8</v>
      </c>
      <c r="C466" s="1" t="s">
        <v>26</v>
      </c>
      <c r="D466" s="1" t="s">
        <v>131</v>
      </c>
      <c r="E466" s="1">
        <v>6</v>
      </c>
      <c r="F466" s="1">
        <v>101990.96564026357</v>
      </c>
      <c r="N466" s="1" t="s">
        <v>7</v>
      </c>
      <c r="O466" s="1" t="s">
        <v>10</v>
      </c>
      <c r="P466" s="1" t="s">
        <v>133</v>
      </c>
      <c r="Q466" s="1">
        <v>3</v>
      </c>
      <c r="R466" s="1">
        <v>28000</v>
      </c>
    </row>
    <row r="467" spans="2:18">
      <c r="B467" s="1" t="s">
        <v>3</v>
      </c>
      <c r="C467" s="1" t="s">
        <v>12</v>
      </c>
      <c r="D467" s="1" t="s">
        <v>133</v>
      </c>
      <c r="E467" s="1">
        <v>3</v>
      </c>
      <c r="F467" s="1">
        <v>60000</v>
      </c>
      <c r="N467" s="1" t="s">
        <v>3</v>
      </c>
      <c r="O467" s="1" t="s">
        <v>10</v>
      </c>
      <c r="P467" s="1" t="s">
        <v>134</v>
      </c>
      <c r="Q467" s="1">
        <v>5</v>
      </c>
      <c r="R467" s="1">
        <v>6000</v>
      </c>
    </row>
    <row r="468" spans="2:18">
      <c r="B468" s="1" t="s">
        <v>3</v>
      </c>
      <c r="C468" s="1" t="s">
        <v>26</v>
      </c>
      <c r="D468" s="1" t="s">
        <v>131</v>
      </c>
      <c r="E468" s="1">
        <v>1</v>
      </c>
      <c r="F468" s="1">
        <v>43856.11522531334</v>
      </c>
      <c r="N468" s="1" t="s">
        <v>0</v>
      </c>
      <c r="O468" s="1" t="s">
        <v>59</v>
      </c>
      <c r="P468" s="1" t="s">
        <v>131</v>
      </c>
      <c r="Q468" s="1">
        <v>10</v>
      </c>
      <c r="R468" s="1">
        <v>43867.345148271634</v>
      </c>
    </row>
    <row r="469" spans="2:18">
      <c r="B469" s="1" t="s">
        <v>0</v>
      </c>
      <c r="C469" s="1" t="s">
        <v>26</v>
      </c>
      <c r="D469" s="1" t="s">
        <v>134</v>
      </c>
      <c r="E469" s="1">
        <v>1.5</v>
      </c>
      <c r="F469" s="1">
        <v>45616</v>
      </c>
      <c r="N469" s="1" t="s">
        <v>0</v>
      </c>
      <c r="O469" s="1" t="s">
        <v>10</v>
      </c>
      <c r="P469" s="1" t="s">
        <v>132</v>
      </c>
      <c r="Q469" s="1">
        <v>25</v>
      </c>
      <c r="R469" s="1">
        <v>17807.916687442568</v>
      </c>
    </row>
    <row r="470" spans="2:18">
      <c r="B470" s="1" t="s">
        <v>5</v>
      </c>
      <c r="C470" s="1" t="s">
        <v>59</v>
      </c>
      <c r="D470" s="1" t="s">
        <v>134</v>
      </c>
      <c r="E470" s="1">
        <v>20</v>
      </c>
      <c r="F470" s="1">
        <v>75770.868892469181</v>
      </c>
      <c r="N470" s="1" t="s">
        <v>0</v>
      </c>
      <c r="O470" s="1" t="s">
        <v>10</v>
      </c>
      <c r="P470" s="1" t="s">
        <v>131</v>
      </c>
      <c r="Q470" s="1">
        <v>12</v>
      </c>
      <c r="R470" s="1">
        <v>10684.750012465542</v>
      </c>
    </row>
    <row r="471" spans="2:18">
      <c r="B471" s="1" t="s">
        <v>3</v>
      </c>
      <c r="C471" s="1" t="s">
        <v>26</v>
      </c>
      <c r="D471" s="1" t="s">
        <v>133</v>
      </c>
      <c r="E471" s="1">
        <v>2</v>
      </c>
      <c r="F471" s="1">
        <v>57726.886552389187</v>
      </c>
      <c r="N471" s="1" t="s">
        <v>8</v>
      </c>
      <c r="O471" s="1" t="s">
        <v>51</v>
      </c>
      <c r="P471" s="1" t="s">
        <v>131</v>
      </c>
      <c r="Q471" s="1">
        <v>5</v>
      </c>
      <c r="R471" s="1">
        <v>60000</v>
      </c>
    </row>
    <row r="472" spans="2:18">
      <c r="B472" s="1" t="s">
        <v>0</v>
      </c>
      <c r="C472" s="1" t="s">
        <v>26</v>
      </c>
      <c r="D472" s="1" t="s">
        <v>133</v>
      </c>
      <c r="E472" s="1">
        <v>2</v>
      </c>
      <c r="F472" s="1">
        <v>20000</v>
      </c>
      <c r="N472" s="1" t="s">
        <v>7</v>
      </c>
      <c r="O472" s="1" t="s">
        <v>10</v>
      </c>
      <c r="P472" s="1" t="s">
        <v>134</v>
      </c>
      <c r="Q472" s="1">
        <v>8</v>
      </c>
      <c r="R472" s="1">
        <v>8476.5683432226633</v>
      </c>
    </row>
    <row r="473" spans="2:18">
      <c r="B473" s="1" t="s">
        <v>3</v>
      </c>
      <c r="C473" s="1" t="s">
        <v>26</v>
      </c>
      <c r="D473" s="1" t="s">
        <v>134</v>
      </c>
      <c r="E473" s="1">
        <v>15</v>
      </c>
      <c r="F473" s="1">
        <v>203981.93128052715</v>
      </c>
      <c r="N473" s="1" t="s">
        <v>1</v>
      </c>
      <c r="O473" s="1" t="s">
        <v>10</v>
      </c>
      <c r="P473" s="1" t="s">
        <v>133</v>
      </c>
      <c r="Q473" s="1">
        <v>7</v>
      </c>
      <c r="R473" s="1">
        <v>8700</v>
      </c>
    </row>
    <row r="474" spans="2:18">
      <c r="B474" s="1" t="s">
        <v>1</v>
      </c>
      <c r="C474" s="1" t="s">
        <v>26</v>
      </c>
      <c r="D474" s="1" t="s">
        <v>132</v>
      </c>
      <c r="E474" s="1">
        <v>5</v>
      </c>
      <c r="F474" s="1">
        <v>50995.482820131787</v>
      </c>
      <c r="N474" s="1" t="s">
        <v>3</v>
      </c>
      <c r="O474" s="1" t="s">
        <v>10</v>
      </c>
      <c r="P474" s="1" t="s">
        <v>131</v>
      </c>
      <c r="Q474" s="1">
        <v>8</v>
      </c>
      <c r="R474" s="1">
        <v>3561.5833374885137</v>
      </c>
    </row>
    <row r="475" spans="2:18">
      <c r="B475" s="1" t="s">
        <v>4</v>
      </c>
      <c r="C475" s="1" t="s">
        <v>26</v>
      </c>
      <c r="D475" s="1" t="s">
        <v>134</v>
      </c>
      <c r="E475" s="1">
        <v>15</v>
      </c>
      <c r="F475" s="1">
        <v>127488.70705032947</v>
      </c>
      <c r="N475" s="1" t="s">
        <v>7</v>
      </c>
      <c r="O475" s="1" t="s">
        <v>10</v>
      </c>
      <c r="P475" s="1" t="s">
        <v>131</v>
      </c>
      <c r="Q475" s="1">
        <v>4</v>
      </c>
      <c r="R475" s="1">
        <v>3205.4250037396623</v>
      </c>
    </row>
    <row r="476" spans="2:18">
      <c r="B476" s="1" t="s">
        <v>0</v>
      </c>
      <c r="C476" s="1" t="s">
        <v>26</v>
      </c>
      <c r="D476" s="1" t="s">
        <v>134</v>
      </c>
      <c r="E476" s="1">
        <v>4</v>
      </c>
      <c r="F476" s="1">
        <v>66294.12766617132</v>
      </c>
      <c r="N476" s="1" t="s">
        <v>5</v>
      </c>
      <c r="O476" s="1" t="s">
        <v>10</v>
      </c>
      <c r="P476" s="1" t="s">
        <v>132</v>
      </c>
      <c r="Q476" s="1">
        <v>5</v>
      </c>
      <c r="R476" s="1">
        <v>4487.5950052355274</v>
      </c>
    </row>
    <row r="477" spans="2:18">
      <c r="B477" s="1" t="s">
        <v>0</v>
      </c>
      <c r="C477" s="1" t="s">
        <v>26</v>
      </c>
      <c r="D477" s="1" t="s">
        <v>134</v>
      </c>
      <c r="E477" s="1">
        <v>3</v>
      </c>
      <c r="F477" s="1">
        <v>63234.398696963413</v>
      </c>
      <c r="N477" s="1" t="s">
        <v>0</v>
      </c>
      <c r="O477" s="1" t="s">
        <v>10</v>
      </c>
      <c r="P477" s="1" t="s">
        <v>134</v>
      </c>
      <c r="Q477" s="1">
        <v>5</v>
      </c>
      <c r="R477" s="1">
        <v>12465.541681209797</v>
      </c>
    </row>
    <row r="478" spans="2:18">
      <c r="B478" s="1" t="s">
        <v>4</v>
      </c>
      <c r="C478" s="1" t="s">
        <v>12</v>
      </c>
      <c r="D478" s="1" t="s">
        <v>133</v>
      </c>
      <c r="E478" s="1">
        <v>10</v>
      </c>
      <c r="F478" s="1">
        <v>260000</v>
      </c>
      <c r="N478" s="1" t="s">
        <v>5</v>
      </c>
      <c r="O478" s="1" t="s">
        <v>13</v>
      </c>
      <c r="P478" s="1" t="s">
        <v>133</v>
      </c>
      <c r="Q478" s="1">
        <v>15</v>
      </c>
      <c r="R478" s="1">
        <v>2400</v>
      </c>
    </row>
    <row r="479" spans="2:18">
      <c r="B479" s="1" t="s">
        <v>3</v>
      </c>
      <c r="C479" s="1" t="s">
        <v>26</v>
      </c>
      <c r="D479" s="1" t="s">
        <v>133</v>
      </c>
      <c r="E479" s="1">
        <v>8</v>
      </c>
      <c r="F479" s="1">
        <v>112190.06220428993</v>
      </c>
      <c r="N479" s="1" t="s">
        <v>7</v>
      </c>
      <c r="O479" s="1" t="s">
        <v>45</v>
      </c>
      <c r="P479" s="1" t="s">
        <v>134</v>
      </c>
      <c r="Q479" s="1">
        <v>6</v>
      </c>
      <c r="R479" s="1">
        <v>55000</v>
      </c>
    </row>
    <row r="480" spans="2:18">
      <c r="B480" s="1" t="s">
        <v>3</v>
      </c>
      <c r="C480" s="1" t="s">
        <v>26</v>
      </c>
      <c r="D480" s="1" t="s">
        <v>134</v>
      </c>
      <c r="E480" s="1">
        <v>7</v>
      </c>
      <c r="F480" s="1">
        <v>71393.675948184507</v>
      </c>
      <c r="N480" s="1" t="s">
        <v>1</v>
      </c>
      <c r="O480" s="1" t="s">
        <v>50</v>
      </c>
      <c r="P480" s="1" t="s">
        <v>134</v>
      </c>
      <c r="Q480" s="1">
        <v>3</v>
      </c>
      <c r="R480" s="1">
        <v>12000</v>
      </c>
    </row>
    <row r="481" spans="2:18">
      <c r="B481" s="1" t="s">
        <v>7</v>
      </c>
      <c r="C481" s="1" t="s">
        <v>26</v>
      </c>
      <c r="D481" s="1" t="s">
        <v>134</v>
      </c>
      <c r="E481" s="1">
        <v>8</v>
      </c>
      <c r="F481" s="1">
        <v>85000</v>
      </c>
      <c r="N481" s="1" t="s">
        <v>3</v>
      </c>
      <c r="O481" s="1" t="s">
        <v>58</v>
      </c>
      <c r="P481" s="1" t="s">
        <v>133</v>
      </c>
      <c r="Q481" s="1">
        <v>10</v>
      </c>
      <c r="R481" s="1">
        <v>55262.375596134938</v>
      </c>
    </row>
    <row r="482" spans="2:18">
      <c r="B482" s="1" t="s">
        <v>0</v>
      </c>
      <c r="C482" s="1" t="s">
        <v>26</v>
      </c>
      <c r="D482" s="1" t="s">
        <v>133</v>
      </c>
      <c r="E482" s="1">
        <v>2.5</v>
      </c>
      <c r="F482" s="1">
        <v>95871.50770184776</v>
      </c>
      <c r="N482" s="1" t="s">
        <v>3</v>
      </c>
      <c r="O482" s="1" t="s">
        <v>10</v>
      </c>
      <c r="P482" s="1" t="s">
        <v>133</v>
      </c>
      <c r="Q482" s="1">
        <v>2</v>
      </c>
      <c r="R482" s="1">
        <v>21369.500024931083</v>
      </c>
    </row>
    <row r="483" spans="2:18">
      <c r="B483" s="1" t="s">
        <v>3</v>
      </c>
      <c r="C483" s="1" t="s">
        <v>26</v>
      </c>
      <c r="D483" s="1" t="s">
        <v>134</v>
      </c>
      <c r="E483" s="1">
        <v>35</v>
      </c>
      <c r="F483" s="1">
        <v>109130.33323508203</v>
      </c>
      <c r="N483" s="1" t="s">
        <v>8</v>
      </c>
      <c r="O483" s="1" t="s">
        <v>24</v>
      </c>
      <c r="P483" s="1" t="s">
        <v>131</v>
      </c>
      <c r="Q483" s="1">
        <v>8</v>
      </c>
      <c r="R483" s="1">
        <v>40980.635073749385</v>
      </c>
    </row>
    <row r="484" spans="2:18">
      <c r="B484" s="1" t="s">
        <v>3</v>
      </c>
      <c r="C484" s="1" t="s">
        <v>84</v>
      </c>
      <c r="D484" s="1" t="s">
        <v>132</v>
      </c>
      <c r="E484" s="1">
        <v>3</v>
      </c>
      <c r="F484" s="1">
        <v>36000</v>
      </c>
      <c r="N484" s="1" t="s">
        <v>0</v>
      </c>
      <c r="O484" s="1" t="s">
        <v>26</v>
      </c>
      <c r="P484" s="1" t="s">
        <v>134</v>
      </c>
      <c r="Q484" s="1">
        <v>4</v>
      </c>
      <c r="R484" s="1">
        <v>50995.482820131787</v>
      </c>
    </row>
    <row r="485" spans="2:18">
      <c r="B485" s="1" t="s">
        <v>0</v>
      </c>
      <c r="C485" s="1" t="s">
        <v>26</v>
      </c>
      <c r="D485" s="1" t="s">
        <v>134</v>
      </c>
      <c r="E485" s="1">
        <v>2</v>
      </c>
      <c r="F485" s="1">
        <v>122389.15876831629</v>
      </c>
      <c r="N485" s="1" t="s">
        <v>3</v>
      </c>
      <c r="O485" s="1" t="s">
        <v>37</v>
      </c>
      <c r="P485" s="1" t="s">
        <v>131</v>
      </c>
      <c r="Q485" s="1">
        <v>16</v>
      </c>
      <c r="R485" s="1">
        <v>20326.391023865726</v>
      </c>
    </row>
    <row r="486" spans="2:18">
      <c r="B486" s="1" t="s">
        <v>0</v>
      </c>
      <c r="C486" s="1" t="s">
        <v>26</v>
      </c>
      <c r="D486" s="1" t="s">
        <v>134</v>
      </c>
      <c r="E486" s="1">
        <v>4</v>
      </c>
      <c r="F486" s="1">
        <v>53035.30213293706</v>
      </c>
      <c r="N486" s="1" t="s">
        <v>8</v>
      </c>
      <c r="O486" s="1" t="s">
        <v>10</v>
      </c>
      <c r="P486" s="1" t="s">
        <v>133</v>
      </c>
      <c r="Q486" s="1">
        <v>8</v>
      </c>
      <c r="R486" s="1">
        <v>12000</v>
      </c>
    </row>
    <row r="487" spans="2:18">
      <c r="B487" s="1" t="s">
        <v>4</v>
      </c>
      <c r="C487" s="1" t="s">
        <v>12</v>
      </c>
      <c r="D487" s="1" t="s">
        <v>134</v>
      </c>
      <c r="E487" s="1">
        <v>10</v>
      </c>
      <c r="F487" s="1">
        <v>125000</v>
      </c>
      <c r="N487" s="1" t="s">
        <v>5</v>
      </c>
      <c r="O487" s="1" t="s">
        <v>21</v>
      </c>
      <c r="P487" s="1" t="s">
        <v>133</v>
      </c>
      <c r="Q487" s="1">
        <v>20</v>
      </c>
      <c r="R487" s="1">
        <v>29261.227167098674</v>
      </c>
    </row>
    <row r="488" spans="2:18">
      <c r="B488" s="1" t="s">
        <v>0</v>
      </c>
      <c r="C488" s="1" t="s">
        <v>64</v>
      </c>
      <c r="D488" s="1" t="s">
        <v>134</v>
      </c>
      <c r="E488" s="1">
        <v>6</v>
      </c>
      <c r="F488" s="1">
        <v>19000</v>
      </c>
      <c r="N488" s="1" t="s">
        <v>4</v>
      </c>
      <c r="O488" s="1" t="s">
        <v>21</v>
      </c>
      <c r="P488" s="1" t="s">
        <v>134</v>
      </c>
      <c r="Q488" s="1">
        <v>10</v>
      </c>
      <c r="R488" s="1">
        <v>14630.613583549337</v>
      </c>
    </row>
    <row r="489" spans="2:18">
      <c r="B489" s="1" t="s">
        <v>0</v>
      </c>
      <c r="C489" s="1" t="s">
        <v>26</v>
      </c>
      <c r="D489" s="1" t="s">
        <v>131</v>
      </c>
      <c r="E489" s="1">
        <v>6</v>
      </c>
      <c r="F489" s="1">
        <v>93831.688389042494</v>
      </c>
      <c r="N489" s="1" t="s">
        <v>5</v>
      </c>
      <c r="O489" s="1" t="s">
        <v>10</v>
      </c>
      <c r="P489" s="1" t="s">
        <v>131</v>
      </c>
      <c r="Q489" s="1">
        <v>5</v>
      </c>
      <c r="R489" s="1">
        <v>7265.630008476568</v>
      </c>
    </row>
    <row r="490" spans="2:18">
      <c r="B490" s="1" t="s">
        <v>0</v>
      </c>
      <c r="C490" s="1" t="s">
        <v>26</v>
      </c>
      <c r="D490" s="1" t="s">
        <v>134</v>
      </c>
      <c r="E490" s="1">
        <v>20</v>
      </c>
      <c r="F490" s="1">
        <v>101990.96564026357</v>
      </c>
      <c r="N490" s="1" t="s">
        <v>0</v>
      </c>
      <c r="O490" s="1" t="s">
        <v>24</v>
      </c>
      <c r="P490" s="1" t="s">
        <v>133</v>
      </c>
      <c r="Q490" s="1">
        <v>16</v>
      </c>
      <c r="R490" s="1">
        <v>44132.991617883956</v>
      </c>
    </row>
    <row r="491" spans="2:18">
      <c r="B491" s="1" t="s">
        <v>0</v>
      </c>
      <c r="C491" s="1" t="s">
        <v>26</v>
      </c>
      <c r="D491" s="1" t="s">
        <v>134</v>
      </c>
      <c r="E491" s="1">
        <v>5</v>
      </c>
      <c r="F491" s="1">
        <v>122389.15876831629</v>
      </c>
      <c r="N491" s="1" t="s">
        <v>0</v>
      </c>
      <c r="O491" s="1" t="s">
        <v>10</v>
      </c>
      <c r="P491" s="1" t="s">
        <v>133</v>
      </c>
      <c r="Q491" s="1">
        <v>7</v>
      </c>
      <c r="R491" s="1">
        <v>9438.1958443445619</v>
      </c>
    </row>
    <row r="492" spans="2:18">
      <c r="B492" s="1" t="s">
        <v>0</v>
      </c>
      <c r="C492" s="1" t="s">
        <v>27</v>
      </c>
      <c r="D492" s="1" t="s">
        <v>131</v>
      </c>
      <c r="E492" s="1">
        <v>4</v>
      </c>
      <c r="F492" s="1">
        <v>34417.653306061438</v>
      </c>
      <c r="N492" s="1" t="s">
        <v>0</v>
      </c>
      <c r="O492" s="1" t="s">
        <v>25</v>
      </c>
      <c r="P492" s="1" t="s">
        <v>134</v>
      </c>
      <c r="Q492" s="1">
        <v>7</v>
      </c>
      <c r="R492" s="1">
        <v>18000</v>
      </c>
    </row>
    <row r="493" spans="2:18">
      <c r="B493" s="1" t="s">
        <v>3</v>
      </c>
      <c r="C493" s="1" t="s">
        <v>85</v>
      </c>
      <c r="D493" s="1" t="s">
        <v>131</v>
      </c>
      <c r="E493" s="1">
        <v>3</v>
      </c>
      <c r="F493" s="1">
        <v>12000</v>
      </c>
      <c r="N493" s="1" t="s">
        <v>3</v>
      </c>
      <c r="O493" s="1" t="s">
        <v>10</v>
      </c>
      <c r="P493" s="1" t="s">
        <v>133</v>
      </c>
      <c r="Q493" s="1">
        <v>5</v>
      </c>
      <c r="R493" s="1">
        <v>3561.5833374885137</v>
      </c>
    </row>
    <row r="494" spans="2:18">
      <c r="B494" s="1" t="s">
        <v>3</v>
      </c>
      <c r="C494" s="1" t="s">
        <v>10</v>
      </c>
      <c r="D494" s="1" t="s">
        <v>134</v>
      </c>
      <c r="E494" s="1">
        <v>0</v>
      </c>
      <c r="F494" s="1">
        <v>3632.815004238284</v>
      </c>
      <c r="N494" s="1" t="s">
        <v>7</v>
      </c>
      <c r="O494" s="1" t="s">
        <v>10</v>
      </c>
      <c r="P494" s="1" t="s">
        <v>134</v>
      </c>
      <c r="Q494" s="1">
        <v>3</v>
      </c>
      <c r="R494" s="1">
        <v>3561.5833374885137</v>
      </c>
    </row>
    <row r="495" spans="2:18">
      <c r="B495" s="1" t="s">
        <v>8</v>
      </c>
      <c r="C495" s="1" t="s">
        <v>10</v>
      </c>
      <c r="D495" s="1" t="s">
        <v>131</v>
      </c>
      <c r="E495" s="1">
        <v>6</v>
      </c>
      <c r="F495" s="1">
        <v>21369.500024931083</v>
      </c>
      <c r="N495" s="1" t="s">
        <v>7</v>
      </c>
      <c r="O495" s="1" t="s">
        <v>10</v>
      </c>
      <c r="P495" s="1" t="s">
        <v>131</v>
      </c>
      <c r="Q495" s="1">
        <v>8</v>
      </c>
      <c r="R495" s="1">
        <v>5100</v>
      </c>
    </row>
    <row r="496" spans="2:18">
      <c r="B496" s="1" t="s">
        <v>0</v>
      </c>
      <c r="C496" s="1" t="s">
        <v>10</v>
      </c>
      <c r="D496" s="1" t="s">
        <v>134</v>
      </c>
      <c r="E496" s="1">
        <v>7</v>
      </c>
      <c r="F496" s="1">
        <v>8903.9583437212841</v>
      </c>
      <c r="N496" s="1" t="s">
        <v>0</v>
      </c>
      <c r="O496" s="1" t="s">
        <v>10</v>
      </c>
      <c r="P496" s="1" t="s">
        <v>134</v>
      </c>
      <c r="Q496" s="1">
        <v>7</v>
      </c>
      <c r="R496" s="1">
        <v>21369.500024931083</v>
      </c>
    </row>
    <row r="497" spans="2:18">
      <c r="B497" s="1" t="s">
        <v>3</v>
      </c>
      <c r="C497" s="1" t="s">
        <v>84</v>
      </c>
      <c r="D497" s="1" t="s">
        <v>134</v>
      </c>
      <c r="E497" s="1">
        <v>2</v>
      </c>
      <c r="F497" s="1">
        <v>15206.427249917633</v>
      </c>
      <c r="N497" s="1" t="s">
        <v>8</v>
      </c>
      <c r="O497" s="1" t="s">
        <v>10</v>
      </c>
      <c r="P497" s="1" t="s">
        <v>133</v>
      </c>
      <c r="Q497" s="1">
        <v>1</v>
      </c>
      <c r="R497" s="1">
        <v>5342.3750062327708</v>
      </c>
    </row>
    <row r="498" spans="2:18">
      <c r="B498" s="1" t="s">
        <v>3</v>
      </c>
      <c r="C498" s="1" t="s">
        <v>59</v>
      </c>
      <c r="D498" s="1" t="s">
        <v>134</v>
      </c>
      <c r="E498" s="1">
        <v>25</v>
      </c>
      <c r="F498" s="1">
        <v>143565.85684888897</v>
      </c>
      <c r="N498" s="1" t="s">
        <v>4</v>
      </c>
      <c r="O498" s="1" t="s">
        <v>10</v>
      </c>
      <c r="P498" s="1" t="s">
        <v>132</v>
      </c>
      <c r="Q498" s="1">
        <v>26</v>
      </c>
      <c r="R498" s="1">
        <v>50000</v>
      </c>
    </row>
    <row r="499" spans="2:18">
      <c r="B499" s="1" t="s">
        <v>3</v>
      </c>
      <c r="C499" s="1" t="s">
        <v>10</v>
      </c>
      <c r="D499" s="1" t="s">
        <v>133</v>
      </c>
      <c r="E499" s="1">
        <v>6</v>
      </c>
      <c r="F499" s="1">
        <v>9705.3145946561999</v>
      </c>
      <c r="N499" s="1" t="s">
        <v>3</v>
      </c>
      <c r="O499" s="1" t="s">
        <v>10</v>
      </c>
      <c r="P499" s="1" t="s">
        <v>131</v>
      </c>
      <c r="Q499" s="1">
        <v>9</v>
      </c>
      <c r="R499" s="1">
        <v>28492.66669990811</v>
      </c>
    </row>
    <row r="500" spans="2:18">
      <c r="B500" s="1" t="s">
        <v>3</v>
      </c>
      <c r="C500" s="1" t="s">
        <v>10</v>
      </c>
      <c r="D500" s="1" t="s">
        <v>131</v>
      </c>
      <c r="E500" s="1">
        <v>8</v>
      </c>
      <c r="F500" s="1">
        <v>17807.916687442568</v>
      </c>
      <c r="N500" s="1" t="s">
        <v>0</v>
      </c>
      <c r="O500" s="1" t="s">
        <v>24</v>
      </c>
      <c r="P500" s="1" t="s">
        <v>131</v>
      </c>
      <c r="Q500" s="1">
        <v>0</v>
      </c>
      <c r="R500" s="1">
        <v>24588.381044249632</v>
      </c>
    </row>
    <row r="501" spans="2:18">
      <c r="B501" s="1" t="s">
        <v>0</v>
      </c>
      <c r="C501" s="1" t="s">
        <v>10</v>
      </c>
      <c r="D501" s="1" t="s">
        <v>134</v>
      </c>
      <c r="E501" s="1">
        <v>10</v>
      </c>
      <c r="F501" s="1">
        <v>3205.4250037396623</v>
      </c>
      <c r="N501" s="1" t="s">
        <v>7</v>
      </c>
      <c r="O501" s="1" t="s">
        <v>10</v>
      </c>
      <c r="P501" s="1" t="s">
        <v>131</v>
      </c>
      <c r="Q501" s="1">
        <v>5</v>
      </c>
      <c r="R501" s="1">
        <v>7000</v>
      </c>
    </row>
    <row r="502" spans="2:18">
      <c r="B502" s="1" t="s">
        <v>5</v>
      </c>
      <c r="C502" s="1" t="s">
        <v>12</v>
      </c>
      <c r="D502" s="1" t="s">
        <v>131</v>
      </c>
      <c r="E502" s="1">
        <v>3</v>
      </c>
      <c r="F502" s="1">
        <v>45000</v>
      </c>
      <c r="N502" s="1" t="s">
        <v>0</v>
      </c>
      <c r="O502" s="1" t="s">
        <v>10</v>
      </c>
      <c r="P502" s="1" t="s">
        <v>132</v>
      </c>
      <c r="Q502" s="1">
        <v>10</v>
      </c>
      <c r="R502" s="1">
        <v>7799.8675090998449</v>
      </c>
    </row>
    <row r="503" spans="2:18">
      <c r="B503" s="1" t="s">
        <v>3</v>
      </c>
      <c r="C503" s="1" t="s">
        <v>10</v>
      </c>
      <c r="D503" s="1" t="s">
        <v>133</v>
      </c>
      <c r="E503" s="1">
        <v>7</v>
      </c>
      <c r="F503" s="1">
        <v>12465.541681209797</v>
      </c>
      <c r="N503" s="1" t="s">
        <v>3</v>
      </c>
      <c r="O503" s="1" t="s">
        <v>24</v>
      </c>
      <c r="P503" s="1" t="s">
        <v>133</v>
      </c>
      <c r="Q503" s="1">
        <v>12</v>
      </c>
      <c r="R503" s="1">
        <v>78808.913603364199</v>
      </c>
    </row>
    <row r="504" spans="2:18">
      <c r="B504" s="1" t="s">
        <v>0</v>
      </c>
      <c r="C504" s="1" t="s">
        <v>26</v>
      </c>
      <c r="D504" s="1" t="s">
        <v>133</v>
      </c>
      <c r="E504" s="1">
        <v>14</v>
      </c>
      <c r="F504" s="1">
        <v>95871.50770184776</v>
      </c>
      <c r="N504" s="1" t="s">
        <v>7</v>
      </c>
      <c r="O504" s="1" t="s">
        <v>10</v>
      </c>
      <c r="P504" s="1" t="s">
        <v>134</v>
      </c>
      <c r="Q504" s="1">
        <v>6</v>
      </c>
      <c r="R504" s="1">
        <v>6720</v>
      </c>
    </row>
    <row r="505" spans="2:18">
      <c r="B505" s="1" t="s">
        <v>8</v>
      </c>
      <c r="C505" s="1" t="s">
        <v>26</v>
      </c>
      <c r="D505" s="1" t="s">
        <v>133</v>
      </c>
      <c r="E505" s="1">
        <v>8</v>
      </c>
      <c r="F505" s="1">
        <v>173384.64158844808</v>
      </c>
      <c r="N505" s="1" t="s">
        <v>7</v>
      </c>
      <c r="O505" s="1" t="s">
        <v>10</v>
      </c>
      <c r="P505" s="1" t="s">
        <v>131</v>
      </c>
      <c r="Q505" s="1">
        <v>3.5</v>
      </c>
      <c r="R505" s="1">
        <v>4451.9791718606421</v>
      </c>
    </row>
    <row r="506" spans="2:18">
      <c r="B506" s="1" t="s">
        <v>3</v>
      </c>
      <c r="C506" s="1" t="s">
        <v>10</v>
      </c>
      <c r="D506" s="1" t="s">
        <v>133</v>
      </c>
      <c r="E506" s="1">
        <v>1</v>
      </c>
      <c r="F506" s="1">
        <v>11575.14584683767</v>
      </c>
      <c r="N506" s="1" t="s">
        <v>0</v>
      </c>
      <c r="O506" s="1" t="s">
        <v>24</v>
      </c>
      <c r="P506" s="1" t="s">
        <v>131</v>
      </c>
      <c r="Q506" s="1">
        <v>15</v>
      </c>
      <c r="R506" s="1">
        <v>47285.348162018527</v>
      </c>
    </row>
    <row r="507" spans="2:18">
      <c r="B507" s="1" t="s">
        <v>6</v>
      </c>
      <c r="C507" s="1" t="s">
        <v>10</v>
      </c>
      <c r="D507" s="1" t="s">
        <v>131</v>
      </c>
      <c r="E507" s="1">
        <v>8</v>
      </c>
      <c r="F507" s="1">
        <v>18000</v>
      </c>
      <c r="N507" s="1" t="s">
        <v>0</v>
      </c>
      <c r="O507" s="1" t="s">
        <v>10</v>
      </c>
      <c r="P507" s="1" t="s">
        <v>131</v>
      </c>
      <c r="Q507" s="1">
        <v>10</v>
      </c>
      <c r="R507" s="1">
        <v>7200</v>
      </c>
    </row>
    <row r="508" spans="2:18">
      <c r="B508" s="1" t="s">
        <v>4</v>
      </c>
      <c r="C508" s="1" t="s">
        <v>26</v>
      </c>
      <c r="D508" s="1" t="s">
        <v>131</v>
      </c>
      <c r="E508" s="1">
        <v>2</v>
      </c>
      <c r="F508" s="1">
        <v>71393.675948184507</v>
      </c>
      <c r="N508" s="1" t="s">
        <v>4</v>
      </c>
      <c r="O508" s="1" t="s">
        <v>10</v>
      </c>
      <c r="P508" s="1" t="s">
        <v>134</v>
      </c>
      <c r="Q508" s="1">
        <v>9</v>
      </c>
      <c r="R508" s="1">
        <v>44519.791718606422</v>
      </c>
    </row>
    <row r="509" spans="2:18">
      <c r="B509" s="1" t="s">
        <v>0</v>
      </c>
      <c r="C509" s="1" t="s">
        <v>10</v>
      </c>
      <c r="D509" s="1" t="s">
        <v>134</v>
      </c>
      <c r="E509" s="1">
        <v>2.5</v>
      </c>
      <c r="F509" s="1">
        <v>6232.7708406048987</v>
      </c>
      <c r="N509" s="1" t="s">
        <v>5</v>
      </c>
      <c r="O509" s="1" t="s">
        <v>10</v>
      </c>
      <c r="P509" s="1" t="s">
        <v>134</v>
      </c>
      <c r="Q509" s="1">
        <v>4</v>
      </c>
      <c r="R509" s="1">
        <v>2493.1083362419595</v>
      </c>
    </row>
    <row r="510" spans="2:18">
      <c r="B510" s="1" t="s">
        <v>3</v>
      </c>
      <c r="C510" s="1" t="s">
        <v>65</v>
      </c>
      <c r="D510" s="1" t="s">
        <v>134</v>
      </c>
      <c r="E510" s="1">
        <v>3</v>
      </c>
      <c r="F510" s="1">
        <v>1805.7739622442759</v>
      </c>
      <c r="N510" s="1" t="s">
        <v>0</v>
      </c>
      <c r="O510" s="1" t="s">
        <v>24</v>
      </c>
      <c r="P510" s="1" t="s">
        <v>134</v>
      </c>
      <c r="Q510" s="1">
        <v>1</v>
      </c>
      <c r="R510" s="1">
        <v>31523.565441345683</v>
      </c>
    </row>
    <row r="511" spans="2:18">
      <c r="B511" s="1" t="s">
        <v>0</v>
      </c>
      <c r="C511" s="1" t="s">
        <v>10</v>
      </c>
      <c r="D511" s="1" t="s">
        <v>131</v>
      </c>
      <c r="E511" s="1">
        <v>6</v>
      </c>
      <c r="F511" s="1">
        <v>11397.066679963244</v>
      </c>
      <c r="N511" s="1" t="s">
        <v>1</v>
      </c>
      <c r="O511" s="1" t="s">
        <v>10</v>
      </c>
      <c r="P511" s="1" t="s">
        <v>134</v>
      </c>
      <c r="Q511" s="1">
        <v>8</v>
      </c>
      <c r="R511" s="1">
        <v>21369.500024931083</v>
      </c>
    </row>
    <row r="512" spans="2:18">
      <c r="B512" s="1" t="s">
        <v>3</v>
      </c>
      <c r="C512" s="1" t="s">
        <v>10</v>
      </c>
      <c r="D512" s="1" t="s">
        <v>134</v>
      </c>
      <c r="E512" s="1">
        <v>4</v>
      </c>
      <c r="F512" s="1">
        <v>15000</v>
      </c>
      <c r="N512" s="1" t="s">
        <v>8</v>
      </c>
      <c r="O512" s="1" t="s">
        <v>24</v>
      </c>
      <c r="P512" s="1" t="s">
        <v>134</v>
      </c>
      <c r="Q512" s="1">
        <v>10</v>
      </c>
      <c r="R512" s="1">
        <v>126094.26176538273</v>
      </c>
    </row>
    <row r="513" spans="2:18">
      <c r="B513" s="1" t="s">
        <v>3</v>
      </c>
      <c r="C513" s="1" t="s">
        <v>21</v>
      </c>
      <c r="D513" s="1" t="s">
        <v>131</v>
      </c>
      <c r="E513" s="1">
        <v>3</v>
      </c>
      <c r="F513" s="1">
        <v>37612.869087708088</v>
      </c>
      <c r="N513" s="1" t="s">
        <v>6</v>
      </c>
      <c r="O513" s="1" t="s">
        <v>24</v>
      </c>
      <c r="P513" s="1" t="s">
        <v>133</v>
      </c>
      <c r="Q513" s="1">
        <v>1</v>
      </c>
      <c r="R513" s="1">
        <v>99299.231140238902</v>
      </c>
    </row>
    <row r="514" spans="2:18">
      <c r="B514" s="1" t="s">
        <v>0</v>
      </c>
      <c r="C514" s="1" t="s">
        <v>10</v>
      </c>
      <c r="D514" s="1" t="s">
        <v>134</v>
      </c>
      <c r="E514" s="1">
        <v>3</v>
      </c>
      <c r="F514" s="1">
        <v>6499.8895909165376</v>
      </c>
      <c r="N514" s="1" t="s">
        <v>4</v>
      </c>
      <c r="O514" s="1" t="s">
        <v>24</v>
      </c>
      <c r="P514" s="1" t="s">
        <v>133</v>
      </c>
      <c r="Q514" s="1">
        <v>22</v>
      </c>
      <c r="R514" s="1">
        <v>86689.804963700633</v>
      </c>
    </row>
    <row r="515" spans="2:18">
      <c r="B515" s="1" t="s">
        <v>7</v>
      </c>
      <c r="C515" s="1" t="s">
        <v>86</v>
      </c>
      <c r="D515" s="1" t="s">
        <v>131</v>
      </c>
      <c r="E515" s="1">
        <v>6</v>
      </c>
      <c r="F515" s="1">
        <v>20000</v>
      </c>
      <c r="N515" s="1" t="s">
        <v>3</v>
      </c>
      <c r="O515" s="1" t="s">
        <v>10</v>
      </c>
      <c r="P515" s="1" t="s">
        <v>133</v>
      </c>
      <c r="Q515" s="1">
        <v>30</v>
      </c>
      <c r="R515" s="1">
        <v>50000</v>
      </c>
    </row>
    <row r="516" spans="2:18">
      <c r="B516" s="1" t="s">
        <v>2</v>
      </c>
      <c r="C516" s="1" t="s">
        <v>10</v>
      </c>
      <c r="D516" s="1" t="s">
        <v>134</v>
      </c>
      <c r="E516" s="1">
        <v>6</v>
      </c>
      <c r="F516" s="1">
        <v>7265</v>
      </c>
      <c r="N516" s="1" t="s">
        <v>0</v>
      </c>
      <c r="O516" s="1" t="s">
        <v>10</v>
      </c>
      <c r="P516" s="1" t="s">
        <v>133</v>
      </c>
      <c r="Q516" s="1">
        <v>3</v>
      </c>
      <c r="R516" s="1">
        <v>4273.9000049862161</v>
      </c>
    </row>
    <row r="517" spans="2:18">
      <c r="B517" s="1" t="s">
        <v>3</v>
      </c>
      <c r="C517" s="1" t="s">
        <v>40</v>
      </c>
      <c r="D517" s="1" t="s">
        <v>131</v>
      </c>
      <c r="E517" s="1">
        <v>15</v>
      </c>
      <c r="F517" s="1">
        <v>72571.80269935554</v>
      </c>
      <c r="N517" s="1" t="s">
        <v>7</v>
      </c>
      <c r="O517" s="1" t="s">
        <v>10</v>
      </c>
      <c r="P517" s="1" t="s">
        <v>133</v>
      </c>
      <c r="Q517" s="1">
        <v>3</v>
      </c>
      <c r="R517" s="1">
        <v>4451.9791718606421</v>
      </c>
    </row>
    <row r="518" spans="2:18">
      <c r="B518" s="1" t="s">
        <v>3</v>
      </c>
      <c r="C518" s="1" t="s">
        <v>10</v>
      </c>
      <c r="D518" s="1" t="s">
        <v>131</v>
      </c>
      <c r="E518" s="1">
        <v>15</v>
      </c>
      <c r="F518" s="1">
        <v>8013.5625093491553</v>
      </c>
      <c r="N518" s="1" t="s">
        <v>0</v>
      </c>
      <c r="O518" s="1" t="s">
        <v>10</v>
      </c>
      <c r="P518" s="1" t="s">
        <v>134</v>
      </c>
      <c r="Q518" s="1">
        <v>10</v>
      </c>
      <c r="R518" s="1">
        <v>10684.750012465542</v>
      </c>
    </row>
    <row r="519" spans="2:18">
      <c r="B519" s="1" t="s">
        <v>0</v>
      </c>
      <c r="C519" s="1" t="s">
        <v>10</v>
      </c>
      <c r="D519" s="1" t="s">
        <v>134</v>
      </c>
      <c r="E519" s="1">
        <v>5</v>
      </c>
      <c r="F519" s="1">
        <v>10150.512511842264</v>
      </c>
      <c r="N519" s="1" t="s">
        <v>3</v>
      </c>
      <c r="O519" s="1" t="s">
        <v>24</v>
      </c>
      <c r="P519" s="1" t="s">
        <v>133</v>
      </c>
      <c r="Q519" s="1">
        <v>25</v>
      </c>
      <c r="R519" s="1">
        <v>63835.220018725006</v>
      </c>
    </row>
    <row r="520" spans="2:18">
      <c r="B520" s="1" t="s">
        <v>1</v>
      </c>
      <c r="C520" s="1" t="s">
        <v>12</v>
      </c>
      <c r="D520" s="1" t="s">
        <v>134</v>
      </c>
      <c r="E520" s="1">
        <v>9</v>
      </c>
      <c r="F520" s="1">
        <v>65000</v>
      </c>
      <c r="N520" s="1" t="s">
        <v>0</v>
      </c>
      <c r="O520" s="1" t="s">
        <v>24</v>
      </c>
      <c r="P520" s="1" t="s">
        <v>131</v>
      </c>
      <c r="Q520" s="1">
        <v>5</v>
      </c>
      <c r="R520" s="1">
        <v>36252.100257547536</v>
      </c>
    </row>
    <row r="521" spans="2:18">
      <c r="B521" s="1" t="s">
        <v>3</v>
      </c>
      <c r="C521" s="1" t="s">
        <v>13</v>
      </c>
      <c r="D521" s="1" t="s">
        <v>134</v>
      </c>
      <c r="E521" s="1">
        <v>4</v>
      </c>
      <c r="F521" s="1">
        <v>3184.2266150397395</v>
      </c>
      <c r="N521" s="1" t="s">
        <v>3</v>
      </c>
      <c r="O521" s="1" t="s">
        <v>10</v>
      </c>
      <c r="P521" s="1" t="s">
        <v>134</v>
      </c>
      <c r="Q521" s="1">
        <v>7</v>
      </c>
      <c r="R521" s="1">
        <v>7960</v>
      </c>
    </row>
    <row r="522" spans="2:18">
      <c r="B522" s="1" t="s">
        <v>3</v>
      </c>
      <c r="C522" s="1" t="s">
        <v>10</v>
      </c>
      <c r="D522" s="1" t="s">
        <v>133</v>
      </c>
      <c r="E522" s="1">
        <v>13</v>
      </c>
      <c r="F522" s="1">
        <v>10898.445012714852</v>
      </c>
      <c r="N522" s="1" t="s">
        <v>0</v>
      </c>
      <c r="O522" s="1" t="s">
        <v>10</v>
      </c>
      <c r="P522" s="1" t="s">
        <v>133</v>
      </c>
      <c r="Q522" s="1">
        <v>23</v>
      </c>
      <c r="R522" s="1">
        <v>8903.9583437212841</v>
      </c>
    </row>
    <row r="523" spans="2:18">
      <c r="B523" s="1" t="s">
        <v>3</v>
      </c>
      <c r="C523" s="1" t="s">
        <v>13</v>
      </c>
      <c r="D523" s="1" t="s">
        <v>131</v>
      </c>
      <c r="E523" s="1">
        <v>5</v>
      </c>
      <c r="F523" s="1">
        <v>10800</v>
      </c>
      <c r="N523" s="1" t="s">
        <v>0</v>
      </c>
      <c r="O523" s="1" t="s">
        <v>28</v>
      </c>
      <c r="P523" s="1" t="s">
        <v>134</v>
      </c>
      <c r="Q523" s="1">
        <v>3</v>
      </c>
      <c r="R523" s="1">
        <v>50815.977559664309</v>
      </c>
    </row>
    <row r="524" spans="2:18">
      <c r="B524" s="1" t="s">
        <v>0</v>
      </c>
      <c r="C524" s="1" t="s">
        <v>10</v>
      </c>
      <c r="D524" s="1" t="s">
        <v>133</v>
      </c>
      <c r="E524" s="1">
        <v>3.5</v>
      </c>
      <c r="F524" s="1">
        <v>2136.9500024931081</v>
      </c>
      <c r="N524" s="1" t="s">
        <v>0</v>
      </c>
      <c r="O524" s="1" t="s">
        <v>24</v>
      </c>
      <c r="P524" s="1" t="s">
        <v>134</v>
      </c>
      <c r="Q524" s="1">
        <v>4</v>
      </c>
      <c r="R524" s="1">
        <v>47285.348162018527</v>
      </c>
    </row>
    <row r="525" spans="2:18">
      <c r="B525" s="1" t="s">
        <v>2</v>
      </c>
      <c r="C525" s="1" t="s">
        <v>40</v>
      </c>
      <c r="D525" s="1" t="s">
        <v>133</v>
      </c>
      <c r="E525" s="1">
        <v>4</v>
      </c>
      <c r="F525" s="1">
        <v>45000</v>
      </c>
      <c r="N525" s="1" t="s">
        <v>3</v>
      </c>
      <c r="O525" s="1" t="s">
        <v>24</v>
      </c>
      <c r="P525" s="1" t="s">
        <v>133</v>
      </c>
      <c r="Q525" s="1">
        <v>10</v>
      </c>
      <c r="R525" s="1">
        <v>75656.557059229643</v>
      </c>
    </row>
    <row r="526" spans="2:18">
      <c r="B526" s="1" t="s">
        <v>3</v>
      </c>
      <c r="C526" s="1" t="s">
        <v>10</v>
      </c>
      <c r="D526" s="1" t="s">
        <v>133</v>
      </c>
      <c r="E526" s="1">
        <v>5</v>
      </c>
      <c r="F526" s="1">
        <v>7123.1666749770275</v>
      </c>
      <c r="N526" s="1" t="s">
        <v>5</v>
      </c>
      <c r="O526" s="1" t="s">
        <v>10</v>
      </c>
      <c r="P526" s="1" t="s">
        <v>131</v>
      </c>
      <c r="Q526" s="1">
        <v>20</v>
      </c>
      <c r="R526" s="1">
        <v>4273.9000049862161</v>
      </c>
    </row>
    <row r="527" spans="2:18">
      <c r="B527" s="1" t="s">
        <v>5</v>
      </c>
      <c r="C527" s="1" t="s">
        <v>10</v>
      </c>
      <c r="D527" s="1" t="s">
        <v>133</v>
      </c>
      <c r="E527" s="1">
        <v>5</v>
      </c>
      <c r="F527" s="1">
        <v>5342.3750062327708</v>
      </c>
      <c r="N527" s="1" t="s">
        <v>0</v>
      </c>
      <c r="O527" s="1" t="s">
        <v>58</v>
      </c>
      <c r="P527" s="1" t="s">
        <v>134</v>
      </c>
      <c r="Q527" s="1">
        <v>11</v>
      </c>
      <c r="R527" s="1">
        <v>47004.779242689488</v>
      </c>
    </row>
    <row r="528" spans="2:18">
      <c r="B528" s="1" t="s">
        <v>3</v>
      </c>
      <c r="C528" s="1" t="s">
        <v>10</v>
      </c>
      <c r="D528" s="1" t="s">
        <v>133</v>
      </c>
      <c r="E528" s="1">
        <v>4.5999999999999996</v>
      </c>
      <c r="F528" s="1">
        <v>18000</v>
      </c>
      <c r="N528" s="1" t="s">
        <v>0</v>
      </c>
      <c r="O528" s="1" t="s">
        <v>24</v>
      </c>
      <c r="P528" s="1" t="s">
        <v>131</v>
      </c>
      <c r="Q528" s="1">
        <v>10</v>
      </c>
      <c r="R528" s="1">
        <v>47285.348162018527</v>
      </c>
    </row>
    <row r="529" spans="2:18">
      <c r="B529" s="1" t="s">
        <v>3</v>
      </c>
      <c r="C529" s="1" t="s">
        <v>13</v>
      </c>
      <c r="D529" s="1" t="s">
        <v>134</v>
      </c>
      <c r="E529" s="1">
        <v>2</v>
      </c>
      <c r="F529" s="1">
        <v>4840.0244548604041</v>
      </c>
      <c r="N529" s="1" t="s">
        <v>0</v>
      </c>
      <c r="O529" s="1" t="s">
        <v>24</v>
      </c>
      <c r="P529" s="1" t="s">
        <v>131</v>
      </c>
      <c r="Q529" s="1">
        <v>8</v>
      </c>
      <c r="R529" s="1">
        <v>91418.339779902482</v>
      </c>
    </row>
    <row r="530" spans="2:18">
      <c r="B530" s="1" t="s">
        <v>0</v>
      </c>
      <c r="C530" s="1" t="s">
        <v>10</v>
      </c>
      <c r="D530" s="1" t="s">
        <v>133</v>
      </c>
      <c r="E530" s="1">
        <v>10</v>
      </c>
      <c r="F530" s="1">
        <v>7479.3250087258784</v>
      </c>
      <c r="N530" s="1" t="s">
        <v>0</v>
      </c>
      <c r="O530" s="1" t="s">
        <v>24</v>
      </c>
      <c r="P530" s="1" t="s">
        <v>133</v>
      </c>
      <c r="Q530" s="1">
        <v>14</v>
      </c>
      <c r="R530" s="1">
        <v>124518.08349331544</v>
      </c>
    </row>
    <row r="531" spans="2:18">
      <c r="B531" s="1" t="s">
        <v>7</v>
      </c>
      <c r="C531" s="1" t="s">
        <v>10</v>
      </c>
      <c r="D531" s="1" t="s">
        <v>131</v>
      </c>
      <c r="E531" s="1">
        <v>3.5</v>
      </c>
      <c r="F531" s="1">
        <v>3739.6625043629392</v>
      </c>
      <c r="N531" s="1" t="s">
        <v>0</v>
      </c>
      <c r="O531" s="1" t="s">
        <v>24</v>
      </c>
      <c r="P531" s="1" t="s">
        <v>131</v>
      </c>
      <c r="Q531" s="1">
        <v>3</v>
      </c>
      <c r="R531" s="1">
        <v>69213.140283018583</v>
      </c>
    </row>
    <row r="532" spans="2:18">
      <c r="B532" s="1" t="s">
        <v>3</v>
      </c>
      <c r="C532" s="1" t="s">
        <v>87</v>
      </c>
      <c r="D532" s="1" t="s">
        <v>131</v>
      </c>
      <c r="E532" s="1">
        <v>5</v>
      </c>
      <c r="F532" s="1">
        <v>42000</v>
      </c>
      <c r="N532" s="1" t="s">
        <v>3</v>
      </c>
      <c r="O532" s="1" t="s">
        <v>13</v>
      </c>
      <c r="P532" s="1" t="s">
        <v>134</v>
      </c>
      <c r="Q532" s="1">
        <v>4</v>
      </c>
      <c r="R532" s="1">
        <v>3500</v>
      </c>
    </row>
    <row r="533" spans="2:18">
      <c r="B533" s="1" t="s">
        <v>7</v>
      </c>
      <c r="C533" s="1" t="s">
        <v>10</v>
      </c>
      <c r="D533" s="1" t="s">
        <v>133</v>
      </c>
      <c r="E533" s="1">
        <v>3</v>
      </c>
      <c r="F533" s="1">
        <v>28000</v>
      </c>
      <c r="N533" s="1" t="s">
        <v>3</v>
      </c>
      <c r="O533" s="1" t="s">
        <v>24</v>
      </c>
      <c r="P533" s="1" t="s">
        <v>132</v>
      </c>
      <c r="Q533" s="1">
        <v>20</v>
      </c>
      <c r="R533" s="1">
        <v>63047.130882691366</v>
      </c>
    </row>
    <row r="534" spans="2:18">
      <c r="B534" s="1" t="s">
        <v>3</v>
      </c>
      <c r="C534" s="1" t="s">
        <v>10</v>
      </c>
      <c r="D534" s="1" t="s">
        <v>134</v>
      </c>
      <c r="E534" s="1">
        <v>5</v>
      </c>
      <c r="F534" s="1">
        <v>6000</v>
      </c>
      <c r="N534" s="1" t="s">
        <v>3</v>
      </c>
      <c r="O534" s="1" t="s">
        <v>57</v>
      </c>
      <c r="P534" s="1" t="s">
        <v>132</v>
      </c>
      <c r="Q534" s="1">
        <v>15</v>
      </c>
      <c r="R534" s="1">
        <v>72412.768022521646</v>
      </c>
    </row>
    <row r="535" spans="2:18">
      <c r="B535" s="1" t="s">
        <v>0</v>
      </c>
      <c r="C535" s="1" t="s">
        <v>59</v>
      </c>
      <c r="D535" s="1" t="s">
        <v>131</v>
      </c>
      <c r="E535" s="1">
        <v>10</v>
      </c>
      <c r="F535" s="1">
        <v>43867.345148271634</v>
      </c>
      <c r="N535" s="1" t="s">
        <v>5</v>
      </c>
      <c r="O535" s="1" t="s">
        <v>17</v>
      </c>
      <c r="P535" s="1" t="s">
        <v>133</v>
      </c>
      <c r="Q535" s="1">
        <v>10</v>
      </c>
      <c r="R535" s="1">
        <v>50815.977559664309</v>
      </c>
    </row>
    <row r="536" spans="2:18">
      <c r="B536" s="1" t="s">
        <v>0</v>
      </c>
      <c r="C536" s="1" t="s">
        <v>10</v>
      </c>
      <c r="D536" s="1" t="s">
        <v>132</v>
      </c>
      <c r="E536" s="1">
        <v>25</v>
      </c>
      <c r="F536" s="1">
        <v>17807.916687442568</v>
      </c>
      <c r="N536" s="1" t="s">
        <v>3</v>
      </c>
      <c r="O536" s="1" t="s">
        <v>10</v>
      </c>
      <c r="P536" s="1" t="s">
        <v>133</v>
      </c>
      <c r="Q536" s="1">
        <v>5</v>
      </c>
      <c r="R536" s="1">
        <v>21369.500024931083</v>
      </c>
    </row>
    <row r="537" spans="2:18">
      <c r="B537" s="1" t="s">
        <v>0</v>
      </c>
      <c r="C537" s="1" t="s">
        <v>10</v>
      </c>
      <c r="D537" s="1" t="s">
        <v>131</v>
      </c>
      <c r="E537" s="1">
        <v>12</v>
      </c>
      <c r="F537" s="1">
        <v>10684.750012465542</v>
      </c>
      <c r="N537" s="1" t="s">
        <v>0</v>
      </c>
      <c r="O537" s="1" t="s">
        <v>24</v>
      </c>
      <c r="P537" s="1" t="s">
        <v>133</v>
      </c>
      <c r="Q537" s="1">
        <v>6</v>
      </c>
      <c r="R537" s="1">
        <v>55166.239522354947</v>
      </c>
    </row>
    <row r="538" spans="2:18">
      <c r="B538" s="1" t="s">
        <v>8</v>
      </c>
      <c r="C538" s="1" t="s">
        <v>51</v>
      </c>
      <c r="D538" s="1" t="s">
        <v>131</v>
      </c>
      <c r="E538" s="1">
        <v>5</v>
      </c>
      <c r="F538" s="1">
        <v>60000</v>
      </c>
      <c r="N538" s="1" t="s">
        <v>0</v>
      </c>
      <c r="O538" s="1" t="s">
        <v>10</v>
      </c>
      <c r="P538" s="1" t="s">
        <v>131</v>
      </c>
      <c r="Q538" s="1">
        <v>3</v>
      </c>
      <c r="R538" s="1">
        <v>3205.4250037396623</v>
      </c>
    </row>
    <row r="539" spans="2:18">
      <c r="B539" s="1" t="s">
        <v>7</v>
      </c>
      <c r="C539" s="1" t="s">
        <v>10</v>
      </c>
      <c r="D539" s="1" t="s">
        <v>134</v>
      </c>
      <c r="E539" s="1">
        <v>8</v>
      </c>
      <c r="F539" s="1">
        <v>8476.5683432226633</v>
      </c>
      <c r="N539" s="1" t="s">
        <v>5</v>
      </c>
      <c r="O539" s="1" t="s">
        <v>10</v>
      </c>
      <c r="P539" s="1" t="s">
        <v>133</v>
      </c>
      <c r="Q539" s="1">
        <v>8</v>
      </c>
      <c r="R539" s="1">
        <v>10684.750012465542</v>
      </c>
    </row>
    <row r="540" spans="2:18">
      <c r="B540" s="1" t="s">
        <v>1</v>
      </c>
      <c r="C540" s="1" t="s">
        <v>10</v>
      </c>
      <c r="D540" s="1" t="s">
        <v>133</v>
      </c>
      <c r="E540" s="1">
        <v>7</v>
      </c>
      <c r="F540" s="1">
        <v>8700</v>
      </c>
      <c r="N540" s="1" t="s">
        <v>0</v>
      </c>
      <c r="O540" s="1" t="s">
        <v>10</v>
      </c>
      <c r="P540" s="1" t="s">
        <v>134</v>
      </c>
      <c r="Q540" s="1">
        <v>5</v>
      </c>
      <c r="R540" s="1">
        <v>5342.3750062327708</v>
      </c>
    </row>
    <row r="541" spans="2:18">
      <c r="B541" s="1" t="s">
        <v>3</v>
      </c>
      <c r="C541" s="1" t="s">
        <v>10</v>
      </c>
      <c r="D541" s="1" t="s">
        <v>131</v>
      </c>
      <c r="E541" s="1">
        <v>8</v>
      </c>
      <c r="F541" s="1">
        <v>3561.5833374885137</v>
      </c>
      <c r="N541" s="1" t="s">
        <v>3</v>
      </c>
      <c r="O541" s="1" t="s">
        <v>24</v>
      </c>
      <c r="P541" s="1" t="s">
        <v>133</v>
      </c>
      <c r="Q541" s="1">
        <v>10</v>
      </c>
      <c r="R541" s="1">
        <v>118213.37040504631</v>
      </c>
    </row>
    <row r="542" spans="2:18">
      <c r="B542" s="1" t="s">
        <v>7</v>
      </c>
      <c r="C542" s="1" t="s">
        <v>10</v>
      </c>
      <c r="D542" s="1" t="s">
        <v>131</v>
      </c>
      <c r="E542" s="1">
        <v>4</v>
      </c>
      <c r="F542" s="1">
        <v>3205.4250037396623</v>
      </c>
      <c r="N542" s="1" t="s">
        <v>3</v>
      </c>
      <c r="O542" s="1" t="s">
        <v>21</v>
      </c>
      <c r="P542" s="1" t="s">
        <v>131</v>
      </c>
      <c r="Q542" s="1">
        <v>15</v>
      </c>
      <c r="R542" s="1">
        <v>12192.177986291113</v>
      </c>
    </row>
    <row r="543" spans="2:18">
      <c r="B543" s="1" t="s">
        <v>5</v>
      </c>
      <c r="C543" s="1" t="s">
        <v>10</v>
      </c>
      <c r="D543" s="1" t="s">
        <v>132</v>
      </c>
      <c r="E543" s="1">
        <v>5</v>
      </c>
      <c r="F543" s="1">
        <v>4487.5950052355274</v>
      </c>
      <c r="N543" s="1" t="s">
        <v>4</v>
      </c>
      <c r="O543" s="1" t="s">
        <v>24</v>
      </c>
      <c r="P543" s="1" t="s">
        <v>134</v>
      </c>
      <c r="Q543" s="1">
        <v>8</v>
      </c>
      <c r="R543" s="1">
        <v>70928.022243027779</v>
      </c>
    </row>
    <row r="544" spans="2:18">
      <c r="B544" s="1" t="s">
        <v>0</v>
      </c>
      <c r="C544" s="1" t="s">
        <v>10</v>
      </c>
      <c r="D544" s="1" t="s">
        <v>134</v>
      </c>
      <c r="E544" s="1">
        <v>5</v>
      </c>
      <c r="F544" s="1">
        <v>12465.541681209797</v>
      </c>
      <c r="N544" s="1" t="s">
        <v>0</v>
      </c>
      <c r="O544" s="1" t="s">
        <v>24</v>
      </c>
      <c r="P544" s="1" t="s">
        <v>134</v>
      </c>
      <c r="Q544" s="1">
        <v>3</v>
      </c>
      <c r="R544" s="1">
        <v>39404.456801682099</v>
      </c>
    </row>
    <row r="545" spans="2:18">
      <c r="B545" s="1" t="s">
        <v>5</v>
      </c>
      <c r="C545" s="1" t="s">
        <v>13</v>
      </c>
      <c r="D545" s="1" t="s">
        <v>133</v>
      </c>
      <c r="E545" s="1">
        <v>15</v>
      </c>
      <c r="F545" s="1">
        <v>2400</v>
      </c>
      <c r="N545" s="1" t="s">
        <v>0</v>
      </c>
      <c r="O545" s="1" t="s">
        <v>71</v>
      </c>
      <c r="P545" s="1" t="s">
        <v>131</v>
      </c>
      <c r="Q545" s="1">
        <v>7</v>
      </c>
      <c r="R545" s="1">
        <v>18987</v>
      </c>
    </row>
    <row r="546" spans="2:18">
      <c r="B546" s="1" t="s">
        <v>7</v>
      </c>
      <c r="C546" s="1" t="s">
        <v>45</v>
      </c>
      <c r="D546" s="1" t="s">
        <v>134</v>
      </c>
      <c r="E546" s="1">
        <v>6</v>
      </c>
      <c r="F546" s="1">
        <v>55000</v>
      </c>
      <c r="N546" s="1" t="s">
        <v>3</v>
      </c>
      <c r="O546" s="1" t="s">
        <v>24</v>
      </c>
      <c r="P546" s="1" t="s">
        <v>132</v>
      </c>
      <c r="Q546" s="1">
        <v>15</v>
      </c>
      <c r="R546" s="1">
        <v>44921.080753917595</v>
      </c>
    </row>
    <row r="547" spans="2:18">
      <c r="B547" s="1" t="s">
        <v>1</v>
      </c>
      <c r="C547" s="1" t="s">
        <v>50</v>
      </c>
      <c r="D547" s="1" t="s">
        <v>134</v>
      </c>
      <c r="E547" s="1">
        <v>3</v>
      </c>
      <c r="F547" s="1">
        <v>12000</v>
      </c>
      <c r="N547" s="1" t="s">
        <v>3</v>
      </c>
      <c r="O547" s="1" t="s">
        <v>10</v>
      </c>
      <c r="P547" s="1" t="s">
        <v>131</v>
      </c>
      <c r="Q547" s="1">
        <v>14</v>
      </c>
      <c r="R547" s="1">
        <v>60000</v>
      </c>
    </row>
    <row r="548" spans="2:18">
      <c r="B548" s="1" t="s">
        <v>3</v>
      </c>
      <c r="C548" s="1" t="s">
        <v>58</v>
      </c>
      <c r="D548" s="1" t="s">
        <v>133</v>
      </c>
      <c r="E548" s="1">
        <v>10</v>
      </c>
      <c r="F548" s="1">
        <v>55262.375596134938</v>
      </c>
      <c r="N548" s="1" t="s">
        <v>3</v>
      </c>
      <c r="O548" s="1" t="s">
        <v>24</v>
      </c>
      <c r="P548" s="1" t="s">
        <v>133</v>
      </c>
      <c r="Q548" s="1">
        <v>5</v>
      </c>
      <c r="R548" s="1">
        <v>71243.257897441246</v>
      </c>
    </row>
    <row r="549" spans="2:18">
      <c r="B549" s="1" t="s">
        <v>3</v>
      </c>
      <c r="C549" s="1" t="s">
        <v>10</v>
      </c>
      <c r="D549" s="1" t="s">
        <v>133</v>
      </c>
      <c r="E549" s="1">
        <v>2</v>
      </c>
      <c r="F549" s="1">
        <v>21369.500024931083</v>
      </c>
      <c r="N549" s="1" t="s">
        <v>3</v>
      </c>
      <c r="O549" s="1" t="s">
        <v>10</v>
      </c>
      <c r="P549" s="1" t="s">
        <v>132</v>
      </c>
      <c r="Q549" s="1">
        <v>16</v>
      </c>
      <c r="R549" s="1">
        <v>4487.5950052355274</v>
      </c>
    </row>
    <row r="550" spans="2:18">
      <c r="B550" s="1" t="s">
        <v>8</v>
      </c>
      <c r="C550" s="1" t="s">
        <v>24</v>
      </c>
      <c r="D550" s="1" t="s">
        <v>131</v>
      </c>
      <c r="E550" s="1">
        <v>8</v>
      </c>
      <c r="F550" s="1">
        <v>40980.635073749385</v>
      </c>
      <c r="N550" s="1" t="s">
        <v>5</v>
      </c>
      <c r="O550" s="1" t="s">
        <v>10</v>
      </c>
      <c r="P550" s="1" t="s">
        <v>134</v>
      </c>
      <c r="Q550" s="1">
        <v>7</v>
      </c>
      <c r="R550" s="1">
        <v>4314.929445034084</v>
      </c>
    </row>
    <row r="551" spans="2:18">
      <c r="B551" s="1" t="s">
        <v>0</v>
      </c>
      <c r="C551" s="1" t="s">
        <v>26</v>
      </c>
      <c r="D551" s="1" t="s">
        <v>134</v>
      </c>
      <c r="E551" s="1">
        <v>4</v>
      </c>
      <c r="F551" s="1">
        <v>50995.482820131787</v>
      </c>
      <c r="N551" s="1" t="s">
        <v>0</v>
      </c>
      <c r="O551" s="1" t="s">
        <v>10</v>
      </c>
      <c r="P551" s="1" t="s">
        <v>131</v>
      </c>
      <c r="Q551" s="1">
        <v>1</v>
      </c>
      <c r="R551" s="1">
        <v>3739.6625043629392</v>
      </c>
    </row>
    <row r="552" spans="2:18">
      <c r="B552" s="1" t="s">
        <v>3</v>
      </c>
      <c r="C552" s="1" t="s">
        <v>37</v>
      </c>
      <c r="D552" s="1" t="s">
        <v>131</v>
      </c>
      <c r="E552" s="1">
        <v>16</v>
      </c>
      <c r="F552" s="1">
        <v>20326.391023865726</v>
      </c>
      <c r="N552" s="1" t="s">
        <v>3</v>
      </c>
      <c r="O552" s="1" t="s">
        <v>51</v>
      </c>
      <c r="P552" s="1" t="s">
        <v>132</v>
      </c>
      <c r="Q552" s="1">
        <v>4</v>
      </c>
      <c r="R552" s="1">
        <v>76223.966339496474</v>
      </c>
    </row>
    <row r="553" spans="2:18">
      <c r="B553" s="1" t="s">
        <v>8</v>
      </c>
      <c r="C553" s="1" t="s">
        <v>10</v>
      </c>
      <c r="D553" s="1" t="s">
        <v>133</v>
      </c>
      <c r="E553" s="1">
        <v>8</v>
      </c>
      <c r="F553" s="1">
        <v>12000</v>
      </c>
      <c r="N553" s="1" t="s">
        <v>3</v>
      </c>
      <c r="O553" s="1" t="s">
        <v>31</v>
      </c>
      <c r="P553" s="1" t="s">
        <v>133</v>
      </c>
      <c r="Q553" s="1">
        <v>12</v>
      </c>
      <c r="R553" s="1">
        <v>32666.305522511171</v>
      </c>
    </row>
    <row r="554" spans="2:18">
      <c r="B554" s="1" t="s">
        <v>5</v>
      </c>
      <c r="C554" s="1" t="s">
        <v>21</v>
      </c>
      <c r="D554" s="1" t="s">
        <v>133</v>
      </c>
      <c r="E554" s="1">
        <v>20</v>
      </c>
      <c r="F554" s="1">
        <v>29261.227167098674</v>
      </c>
      <c r="N554" s="1" t="s">
        <v>7</v>
      </c>
      <c r="O554" s="1" t="s">
        <v>24</v>
      </c>
      <c r="P554" s="1" t="s">
        <v>131</v>
      </c>
      <c r="Q554" s="1">
        <v>8</v>
      </c>
      <c r="R554" s="1">
        <v>19000</v>
      </c>
    </row>
    <row r="555" spans="2:18">
      <c r="B555" s="1" t="s">
        <v>4</v>
      </c>
      <c r="C555" s="1" t="s">
        <v>21</v>
      </c>
      <c r="D555" s="1" t="s">
        <v>134</v>
      </c>
      <c r="E555" s="1">
        <v>10</v>
      </c>
      <c r="F555" s="1">
        <v>14630.613583549337</v>
      </c>
      <c r="N555" s="1" t="s">
        <v>2</v>
      </c>
      <c r="O555" s="1" t="s">
        <v>17</v>
      </c>
      <c r="P555" s="1" t="s">
        <v>133</v>
      </c>
      <c r="Q555" s="1">
        <v>14</v>
      </c>
      <c r="R555" s="1">
        <v>63519.971949580387</v>
      </c>
    </row>
    <row r="556" spans="2:18">
      <c r="B556" s="1" t="s">
        <v>5</v>
      </c>
      <c r="C556" s="1" t="s">
        <v>10</v>
      </c>
      <c r="D556" s="1" t="s">
        <v>131</v>
      </c>
      <c r="E556" s="1">
        <v>5</v>
      </c>
      <c r="F556" s="1">
        <v>7265.630008476568</v>
      </c>
      <c r="N556" s="1" t="s">
        <v>3</v>
      </c>
      <c r="O556" s="1" t="s">
        <v>10</v>
      </c>
      <c r="P556" s="1" t="s">
        <v>134</v>
      </c>
      <c r="Q556" s="1">
        <v>22</v>
      </c>
      <c r="R556" s="1">
        <v>16027.125018698311</v>
      </c>
    </row>
    <row r="557" spans="2:18">
      <c r="B557" s="1" t="s">
        <v>0</v>
      </c>
      <c r="C557" s="1" t="s">
        <v>24</v>
      </c>
      <c r="D557" s="1" t="s">
        <v>133</v>
      </c>
      <c r="E557" s="1">
        <v>16</v>
      </c>
      <c r="F557" s="1">
        <v>44132.991617883956</v>
      </c>
      <c r="N557" s="1" t="s">
        <v>7</v>
      </c>
      <c r="O557" s="1" t="s">
        <v>10</v>
      </c>
      <c r="P557" s="1" t="s">
        <v>134</v>
      </c>
      <c r="Q557" s="1">
        <v>9</v>
      </c>
      <c r="R557" s="1">
        <v>7123.1666749770275</v>
      </c>
    </row>
    <row r="558" spans="2:18">
      <c r="B558" s="1" t="s">
        <v>0</v>
      </c>
      <c r="C558" s="1" t="s">
        <v>10</v>
      </c>
      <c r="D558" s="1" t="s">
        <v>133</v>
      </c>
      <c r="E558" s="1">
        <v>7</v>
      </c>
      <c r="F558" s="1">
        <v>9438.1958443445619</v>
      </c>
      <c r="N558" s="1" t="s">
        <v>3</v>
      </c>
      <c r="O558" s="1" t="s">
        <v>10</v>
      </c>
      <c r="P558" s="1" t="s">
        <v>133</v>
      </c>
      <c r="Q558" s="1">
        <v>5</v>
      </c>
      <c r="R558" s="1">
        <v>2675.675098121621</v>
      </c>
    </row>
    <row r="559" spans="2:18">
      <c r="B559" s="1" t="s">
        <v>0</v>
      </c>
      <c r="C559" s="1" t="s">
        <v>25</v>
      </c>
      <c r="D559" s="1" t="s">
        <v>134</v>
      </c>
      <c r="E559" s="1">
        <v>7</v>
      </c>
      <c r="F559" s="1">
        <v>18000</v>
      </c>
      <c r="N559" s="1" t="s">
        <v>7</v>
      </c>
      <c r="O559" s="1" t="s">
        <v>24</v>
      </c>
      <c r="P559" s="1" t="s">
        <v>131</v>
      </c>
      <c r="Q559" s="1">
        <v>2</v>
      </c>
      <c r="R559" s="1">
        <v>23642.674081009263</v>
      </c>
    </row>
    <row r="560" spans="2:18">
      <c r="B560" s="1" t="s">
        <v>3</v>
      </c>
      <c r="C560" s="1" t="s">
        <v>10</v>
      </c>
      <c r="D560" s="1" t="s">
        <v>133</v>
      </c>
      <c r="E560" s="1">
        <v>5</v>
      </c>
      <c r="F560" s="1">
        <v>3561.5833374885137</v>
      </c>
      <c r="N560" s="1" t="s">
        <v>3</v>
      </c>
      <c r="O560" s="1" t="s">
        <v>58</v>
      </c>
      <c r="P560" s="1" t="s">
        <v>134</v>
      </c>
      <c r="Q560" s="1">
        <v>14</v>
      </c>
      <c r="R560" s="1">
        <v>57167.974754622352</v>
      </c>
    </row>
    <row r="561" spans="2:18">
      <c r="B561" s="1" t="s">
        <v>7</v>
      </c>
      <c r="C561" s="1" t="s">
        <v>10</v>
      </c>
      <c r="D561" s="1" t="s">
        <v>134</v>
      </c>
      <c r="E561" s="1">
        <v>3</v>
      </c>
      <c r="F561" s="1">
        <v>3561.5833374885137</v>
      </c>
      <c r="N561" s="1" t="s">
        <v>3</v>
      </c>
      <c r="O561" s="1" t="s">
        <v>10</v>
      </c>
      <c r="P561" s="1" t="s">
        <v>131</v>
      </c>
      <c r="Q561" s="1">
        <v>10</v>
      </c>
      <c r="R561" s="1">
        <v>42739.000049862167</v>
      </c>
    </row>
    <row r="562" spans="2:18">
      <c r="B562" s="1" t="s">
        <v>7</v>
      </c>
      <c r="C562" s="1" t="s">
        <v>10</v>
      </c>
      <c r="D562" s="1" t="s">
        <v>131</v>
      </c>
      <c r="E562" s="1">
        <v>8</v>
      </c>
      <c r="F562" s="1">
        <v>5100</v>
      </c>
      <c r="N562" s="1" t="s">
        <v>3</v>
      </c>
      <c r="O562" s="1" t="s">
        <v>43</v>
      </c>
      <c r="P562" s="1" t="s">
        <v>134</v>
      </c>
      <c r="Q562" s="1">
        <v>2</v>
      </c>
      <c r="R562" s="1">
        <v>5120.2912876821438</v>
      </c>
    </row>
    <row r="563" spans="2:18">
      <c r="B563" s="1" t="s">
        <v>0</v>
      </c>
      <c r="C563" s="1" t="s">
        <v>10</v>
      </c>
      <c r="D563" s="1" t="s">
        <v>134</v>
      </c>
      <c r="E563" s="1">
        <v>7</v>
      </c>
      <c r="F563" s="1">
        <v>21369.500024931083</v>
      </c>
      <c r="N563" s="1" t="s">
        <v>4</v>
      </c>
      <c r="O563" s="1" t="s">
        <v>58</v>
      </c>
      <c r="P563" s="1" t="s">
        <v>132</v>
      </c>
      <c r="Q563" s="1">
        <v>20</v>
      </c>
      <c r="R563" s="1">
        <v>127039.94389916077</v>
      </c>
    </row>
    <row r="564" spans="2:18">
      <c r="B564" s="1" t="s">
        <v>8</v>
      </c>
      <c r="C564" s="1" t="s">
        <v>10</v>
      </c>
      <c r="D564" s="1" t="s">
        <v>133</v>
      </c>
      <c r="E564" s="1">
        <v>1</v>
      </c>
      <c r="F564" s="1">
        <v>5342.3750062327708</v>
      </c>
      <c r="N564" s="1" t="s">
        <v>3</v>
      </c>
      <c r="O564" s="1" t="s">
        <v>12</v>
      </c>
      <c r="P564" s="1" t="s">
        <v>134</v>
      </c>
      <c r="Q564" s="1">
        <v>5</v>
      </c>
      <c r="R564" s="1">
        <v>90000</v>
      </c>
    </row>
    <row r="565" spans="2:18">
      <c r="B565" s="1" t="s">
        <v>4</v>
      </c>
      <c r="C565" s="1" t="s">
        <v>10</v>
      </c>
      <c r="D565" s="1" t="s">
        <v>132</v>
      </c>
      <c r="E565" s="1">
        <v>26</v>
      </c>
      <c r="F565" s="1">
        <v>50000</v>
      </c>
      <c r="N565" s="1" t="s">
        <v>2</v>
      </c>
      <c r="O565" s="1" t="s">
        <v>10</v>
      </c>
      <c r="P565" s="1" t="s">
        <v>132</v>
      </c>
      <c r="Q565" s="1">
        <v>2</v>
      </c>
      <c r="R565" s="1">
        <v>7123.1666749770275</v>
      </c>
    </row>
    <row r="566" spans="2:18">
      <c r="B566" s="1" t="s">
        <v>3</v>
      </c>
      <c r="C566" s="1" t="s">
        <v>10</v>
      </c>
      <c r="D566" s="1" t="s">
        <v>131</v>
      </c>
      <c r="E566" s="1">
        <v>9</v>
      </c>
      <c r="F566" s="1">
        <v>28492.66669990811</v>
      </c>
      <c r="N566" s="1" t="s">
        <v>0</v>
      </c>
      <c r="O566" s="1" t="s">
        <v>10</v>
      </c>
      <c r="P566" s="1" t="s">
        <v>133</v>
      </c>
      <c r="Q566" s="1">
        <v>5</v>
      </c>
      <c r="R566" s="1">
        <v>10000</v>
      </c>
    </row>
    <row r="567" spans="2:18">
      <c r="B567" s="1" t="s">
        <v>0</v>
      </c>
      <c r="C567" s="1" t="s">
        <v>24</v>
      </c>
      <c r="D567" s="1" t="s">
        <v>131</v>
      </c>
      <c r="E567" s="1">
        <v>0</v>
      </c>
      <c r="F567" s="1">
        <v>24588.381044249632</v>
      </c>
      <c r="N567" s="1" t="s">
        <v>0</v>
      </c>
      <c r="O567" s="1" t="s">
        <v>24</v>
      </c>
      <c r="P567" s="1" t="s">
        <v>134</v>
      </c>
      <c r="Q567" s="1">
        <v>14</v>
      </c>
      <c r="R567" s="1">
        <v>45709.169889951241</v>
      </c>
    </row>
    <row r="568" spans="2:18">
      <c r="B568" s="1" t="s">
        <v>7</v>
      </c>
      <c r="C568" s="1" t="s">
        <v>10</v>
      </c>
      <c r="D568" s="1" t="s">
        <v>131</v>
      </c>
      <c r="E568" s="1">
        <v>5</v>
      </c>
      <c r="F568" s="1">
        <v>7000</v>
      </c>
      <c r="N568" s="1" t="s">
        <v>7</v>
      </c>
      <c r="O568" s="1" t="s">
        <v>10</v>
      </c>
      <c r="P568" s="1" t="s">
        <v>131</v>
      </c>
      <c r="Q568" s="1">
        <v>5</v>
      </c>
      <c r="R568" s="1">
        <v>3561.5833374885137</v>
      </c>
    </row>
    <row r="569" spans="2:18">
      <c r="B569" s="1" t="s">
        <v>0</v>
      </c>
      <c r="C569" s="1" t="s">
        <v>10</v>
      </c>
      <c r="D569" s="1" t="s">
        <v>132</v>
      </c>
      <c r="E569" s="1">
        <v>10</v>
      </c>
      <c r="F569" s="1">
        <v>7799.8675090998449</v>
      </c>
      <c r="N569" s="1" t="s">
        <v>0</v>
      </c>
      <c r="O569" s="1" t="s">
        <v>22</v>
      </c>
      <c r="P569" s="1" t="s">
        <v>132</v>
      </c>
      <c r="Q569" s="1">
        <v>15</v>
      </c>
      <c r="R569" s="1">
        <v>38111.983169748237</v>
      </c>
    </row>
    <row r="570" spans="2:18">
      <c r="B570" s="1" t="s">
        <v>3</v>
      </c>
      <c r="C570" s="1" t="s">
        <v>24</v>
      </c>
      <c r="D570" s="1" t="s">
        <v>133</v>
      </c>
      <c r="E570" s="1">
        <v>12</v>
      </c>
      <c r="F570" s="1">
        <v>78808.913603364199</v>
      </c>
      <c r="N570" s="1" t="s">
        <v>0</v>
      </c>
      <c r="O570" s="1" t="s">
        <v>12</v>
      </c>
      <c r="P570" s="1" t="s">
        <v>133</v>
      </c>
      <c r="Q570" s="1">
        <v>4</v>
      </c>
      <c r="R570" s="1">
        <v>60000</v>
      </c>
    </row>
    <row r="571" spans="2:18">
      <c r="B571" s="1" t="s">
        <v>7</v>
      </c>
      <c r="C571" s="1" t="s">
        <v>10</v>
      </c>
      <c r="D571" s="1" t="s">
        <v>134</v>
      </c>
      <c r="E571" s="1">
        <v>6</v>
      </c>
      <c r="F571" s="1">
        <v>6720</v>
      </c>
      <c r="N571" s="1" t="s">
        <v>2</v>
      </c>
      <c r="O571" s="1" t="s">
        <v>10</v>
      </c>
      <c r="P571" s="1" t="s">
        <v>133</v>
      </c>
      <c r="Q571" s="1">
        <v>2</v>
      </c>
      <c r="R571" s="1">
        <v>40000</v>
      </c>
    </row>
    <row r="572" spans="2:18">
      <c r="B572" s="1" t="s">
        <v>7</v>
      </c>
      <c r="C572" s="1" t="s">
        <v>10</v>
      </c>
      <c r="D572" s="1" t="s">
        <v>131</v>
      </c>
      <c r="E572" s="1">
        <v>3.5</v>
      </c>
      <c r="F572" s="1">
        <v>4451.9791718606421</v>
      </c>
      <c r="N572" s="1" t="s">
        <v>0</v>
      </c>
      <c r="O572" s="1" t="s">
        <v>10</v>
      </c>
      <c r="P572" s="1" t="s">
        <v>133</v>
      </c>
      <c r="Q572" s="1">
        <v>6</v>
      </c>
      <c r="R572" s="1">
        <v>15190.15293438851</v>
      </c>
    </row>
    <row r="573" spans="2:18">
      <c r="B573" s="1" t="s">
        <v>0</v>
      </c>
      <c r="C573" s="1" t="s">
        <v>24</v>
      </c>
      <c r="D573" s="1" t="s">
        <v>131</v>
      </c>
      <c r="E573" s="1">
        <v>15</v>
      </c>
      <c r="F573" s="1">
        <v>47285.348162018527</v>
      </c>
      <c r="N573" s="1" t="s">
        <v>3</v>
      </c>
      <c r="O573" s="1" t="s">
        <v>88</v>
      </c>
      <c r="P573" s="1" t="s">
        <v>133</v>
      </c>
      <c r="Q573" s="1">
        <v>20</v>
      </c>
      <c r="R573" s="1">
        <v>114335.9495092447</v>
      </c>
    </row>
    <row r="574" spans="2:18">
      <c r="B574" s="1" t="s">
        <v>0</v>
      </c>
      <c r="C574" s="1" t="s">
        <v>10</v>
      </c>
      <c r="D574" s="1" t="s">
        <v>131</v>
      </c>
      <c r="E574" s="1">
        <v>10</v>
      </c>
      <c r="F574" s="1">
        <v>7200</v>
      </c>
      <c r="N574" s="1" t="s">
        <v>3</v>
      </c>
      <c r="O574" s="1" t="s">
        <v>24</v>
      </c>
      <c r="P574" s="1" t="s">
        <v>134</v>
      </c>
      <c r="Q574" s="1">
        <v>10</v>
      </c>
      <c r="R574" s="1">
        <v>36252.100257547536</v>
      </c>
    </row>
    <row r="575" spans="2:18">
      <c r="B575" s="1" t="s">
        <v>4</v>
      </c>
      <c r="C575" s="1" t="s">
        <v>10</v>
      </c>
      <c r="D575" s="1" t="s">
        <v>134</v>
      </c>
      <c r="E575" s="1">
        <v>9</v>
      </c>
      <c r="F575" s="1">
        <v>44519.791718606422</v>
      </c>
      <c r="N575" s="1" t="s">
        <v>5</v>
      </c>
      <c r="O575" s="1" t="s">
        <v>24</v>
      </c>
      <c r="P575" s="1" t="s">
        <v>133</v>
      </c>
      <c r="Q575" s="1">
        <v>5</v>
      </c>
      <c r="R575" s="1">
        <v>47285.348162018527</v>
      </c>
    </row>
    <row r="576" spans="2:18">
      <c r="B576" s="1" t="s">
        <v>5</v>
      </c>
      <c r="C576" s="1" t="s">
        <v>10</v>
      </c>
      <c r="D576" s="1" t="s">
        <v>134</v>
      </c>
      <c r="E576" s="1">
        <v>4</v>
      </c>
      <c r="F576" s="1">
        <v>2493.1083362419595</v>
      </c>
      <c r="N576" s="1" t="s">
        <v>8</v>
      </c>
      <c r="O576" s="1" t="s">
        <v>18</v>
      </c>
      <c r="P576" s="1" t="s">
        <v>133</v>
      </c>
      <c r="Q576" s="1">
        <v>20</v>
      </c>
      <c r="R576" s="1">
        <v>88927.960729412545</v>
      </c>
    </row>
    <row r="577" spans="2:18">
      <c r="B577" s="1" t="s">
        <v>0</v>
      </c>
      <c r="C577" s="1" t="s">
        <v>24</v>
      </c>
      <c r="D577" s="1" t="s">
        <v>134</v>
      </c>
      <c r="E577" s="1">
        <v>1</v>
      </c>
      <c r="F577" s="1">
        <v>31523.565441345683</v>
      </c>
      <c r="N577" s="1" t="s">
        <v>5</v>
      </c>
      <c r="O577" s="1" t="s">
        <v>83</v>
      </c>
      <c r="P577" s="1" t="s">
        <v>131</v>
      </c>
      <c r="Q577" s="1">
        <v>5</v>
      </c>
      <c r="R577" s="1">
        <v>6000</v>
      </c>
    </row>
    <row r="578" spans="2:18">
      <c r="B578" s="1" t="s">
        <v>1</v>
      </c>
      <c r="C578" s="1" t="s">
        <v>10</v>
      </c>
      <c r="D578" s="1" t="s">
        <v>134</v>
      </c>
      <c r="E578" s="1">
        <v>8</v>
      </c>
      <c r="F578" s="1">
        <v>21369.500024931083</v>
      </c>
      <c r="N578" s="1" t="s">
        <v>0</v>
      </c>
      <c r="O578" s="1" t="s">
        <v>12</v>
      </c>
      <c r="P578" s="1" t="s">
        <v>131</v>
      </c>
      <c r="Q578" s="1">
        <v>20</v>
      </c>
      <c r="R578" s="1">
        <v>35000</v>
      </c>
    </row>
    <row r="579" spans="2:18">
      <c r="B579" s="1" t="s">
        <v>8</v>
      </c>
      <c r="C579" s="1" t="s">
        <v>24</v>
      </c>
      <c r="D579" s="1" t="s">
        <v>134</v>
      </c>
      <c r="E579" s="1">
        <v>10</v>
      </c>
      <c r="F579" s="1">
        <v>126094.26176538273</v>
      </c>
      <c r="N579" s="1" t="s">
        <v>0</v>
      </c>
      <c r="O579" s="1" t="s">
        <v>24</v>
      </c>
      <c r="P579" s="1" t="s">
        <v>134</v>
      </c>
      <c r="Q579" s="1">
        <v>10</v>
      </c>
      <c r="R579" s="1">
        <v>55166.239522354947</v>
      </c>
    </row>
    <row r="580" spans="2:18">
      <c r="B580" s="1" t="s">
        <v>6</v>
      </c>
      <c r="C580" s="1" t="s">
        <v>24</v>
      </c>
      <c r="D580" s="1" t="s">
        <v>133</v>
      </c>
      <c r="E580" s="1">
        <v>1</v>
      </c>
      <c r="F580" s="1">
        <v>99299.231140238902</v>
      </c>
      <c r="N580" s="1" t="s">
        <v>5</v>
      </c>
      <c r="O580" s="1" t="s">
        <v>13</v>
      </c>
      <c r="P580" s="1" t="s">
        <v>134</v>
      </c>
      <c r="Q580" s="1">
        <v>10</v>
      </c>
      <c r="R580" s="1">
        <v>1783.166904422254</v>
      </c>
    </row>
    <row r="581" spans="2:18">
      <c r="B581" s="1" t="s">
        <v>4</v>
      </c>
      <c r="C581" s="1" t="s">
        <v>24</v>
      </c>
      <c r="D581" s="1" t="s">
        <v>133</v>
      </c>
      <c r="E581" s="1">
        <v>22</v>
      </c>
      <c r="F581" s="1">
        <v>86689.804963700633</v>
      </c>
      <c r="N581" s="1" t="s">
        <v>3</v>
      </c>
      <c r="O581" s="1" t="s">
        <v>89</v>
      </c>
      <c r="P581" s="1" t="s">
        <v>134</v>
      </c>
      <c r="Q581" s="1">
        <v>13</v>
      </c>
      <c r="R581" s="1">
        <v>13500</v>
      </c>
    </row>
    <row r="582" spans="2:18">
      <c r="B582" s="1" t="s">
        <v>3</v>
      </c>
      <c r="C582" s="1" t="s">
        <v>10</v>
      </c>
      <c r="D582" s="1" t="s">
        <v>133</v>
      </c>
      <c r="E582" s="1">
        <v>30</v>
      </c>
      <c r="F582" s="1">
        <v>50000</v>
      </c>
      <c r="N582" s="1" t="s">
        <v>5</v>
      </c>
      <c r="O582" s="1" t="s">
        <v>24</v>
      </c>
      <c r="P582" s="1" t="s">
        <v>133</v>
      </c>
      <c r="Q582" s="1">
        <v>5</v>
      </c>
      <c r="R582" s="1">
        <v>59106.685202523156</v>
      </c>
    </row>
    <row r="583" spans="2:18">
      <c r="B583" s="1" t="s">
        <v>0</v>
      </c>
      <c r="C583" s="1" t="s">
        <v>10</v>
      </c>
      <c r="D583" s="1" t="s">
        <v>133</v>
      </c>
      <c r="E583" s="1">
        <v>3</v>
      </c>
      <c r="F583" s="1">
        <v>4273.9000049862161</v>
      </c>
      <c r="N583" s="1" t="s">
        <v>3</v>
      </c>
      <c r="O583" s="1" t="s">
        <v>10</v>
      </c>
      <c r="P583" s="1" t="s">
        <v>134</v>
      </c>
      <c r="Q583" s="1">
        <v>5</v>
      </c>
      <c r="R583" s="1">
        <v>12608.005014709339</v>
      </c>
    </row>
    <row r="584" spans="2:18">
      <c r="B584" s="1" t="s">
        <v>7</v>
      </c>
      <c r="C584" s="1" t="s">
        <v>10</v>
      </c>
      <c r="D584" s="1" t="s">
        <v>133</v>
      </c>
      <c r="E584" s="1">
        <v>3</v>
      </c>
      <c r="F584" s="1">
        <v>4451.9791718606421</v>
      </c>
      <c r="N584" s="1" t="s">
        <v>5</v>
      </c>
      <c r="O584" s="1" t="s">
        <v>21</v>
      </c>
      <c r="P584" s="1" t="s">
        <v>131</v>
      </c>
      <c r="Q584" s="1">
        <v>15</v>
      </c>
      <c r="R584" s="1">
        <v>44654.095718350931</v>
      </c>
    </row>
    <row r="585" spans="2:18">
      <c r="B585" s="1" t="s">
        <v>0</v>
      </c>
      <c r="C585" s="1" t="s">
        <v>10</v>
      </c>
      <c r="D585" s="1" t="s">
        <v>134</v>
      </c>
      <c r="E585" s="1">
        <v>10</v>
      </c>
      <c r="F585" s="1">
        <v>10684.750012465542</v>
      </c>
      <c r="N585" s="1" t="s">
        <v>0</v>
      </c>
      <c r="O585" s="1" t="s">
        <v>12</v>
      </c>
      <c r="P585" s="1" t="s">
        <v>133</v>
      </c>
      <c r="Q585" s="1">
        <v>20</v>
      </c>
      <c r="R585" s="1">
        <v>69000</v>
      </c>
    </row>
    <row r="586" spans="2:18">
      <c r="B586" s="1" t="s">
        <v>3</v>
      </c>
      <c r="C586" s="1" t="s">
        <v>24</v>
      </c>
      <c r="D586" s="1" t="s">
        <v>133</v>
      </c>
      <c r="E586" s="1">
        <v>25</v>
      </c>
      <c r="F586" s="1">
        <v>63835.220018725006</v>
      </c>
      <c r="N586" s="1" t="s">
        <v>3</v>
      </c>
      <c r="O586" s="1" t="s">
        <v>10</v>
      </c>
      <c r="P586" s="1" t="s">
        <v>134</v>
      </c>
      <c r="Q586" s="1">
        <v>6</v>
      </c>
      <c r="R586" s="1">
        <v>6000</v>
      </c>
    </row>
    <row r="587" spans="2:18">
      <c r="B587" s="1" t="s">
        <v>0</v>
      </c>
      <c r="C587" s="1" t="s">
        <v>24</v>
      </c>
      <c r="D587" s="1" t="s">
        <v>131</v>
      </c>
      <c r="E587" s="1">
        <v>5</v>
      </c>
      <c r="F587" s="1">
        <v>36252.100257547536</v>
      </c>
      <c r="N587" s="1" t="s">
        <v>3</v>
      </c>
      <c r="O587" s="1" t="s">
        <v>10</v>
      </c>
      <c r="P587" s="1" t="s">
        <v>132</v>
      </c>
      <c r="Q587" s="1">
        <v>25</v>
      </c>
      <c r="R587" s="1">
        <v>8903.9583437212841</v>
      </c>
    </row>
    <row r="588" spans="2:18">
      <c r="B588" s="1" t="s">
        <v>3</v>
      </c>
      <c r="C588" s="1" t="s">
        <v>10</v>
      </c>
      <c r="D588" s="1" t="s">
        <v>134</v>
      </c>
      <c r="E588" s="1">
        <v>7</v>
      </c>
      <c r="F588" s="1">
        <v>7960</v>
      </c>
      <c r="N588" s="1" t="s">
        <v>3</v>
      </c>
      <c r="O588" s="1" t="s">
        <v>36</v>
      </c>
      <c r="P588" s="1" t="s">
        <v>131</v>
      </c>
      <c r="Q588" s="1">
        <v>17</v>
      </c>
      <c r="R588" s="1">
        <v>30000</v>
      </c>
    </row>
    <row r="589" spans="2:18">
      <c r="B589" s="1" t="s">
        <v>0</v>
      </c>
      <c r="C589" s="1" t="s">
        <v>10</v>
      </c>
      <c r="D589" s="1" t="s">
        <v>133</v>
      </c>
      <c r="E589" s="1">
        <v>23</v>
      </c>
      <c r="F589" s="1">
        <v>8903.9583437212841</v>
      </c>
      <c r="N589" s="1" t="s">
        <v>0</v>
      </c>
      <c r="O589" s="1" t="s">
        <v>10</v>
      </c>
      <c r="P589" s="1" t="s">
        <v>134</v>
      </c>
      <c r="Q589" s="1">
        <v>2</v>
      </c>
      <c r="R589" s="1">
        <v>8600</v>
      </c>
    </row>
    <row r="590" spans="2:18">
      <c r="B590" s="1" t="s">
        <v>0</v>
      </c>
      <c r="C590" s="1" t="s">
        <v>28</v>
      </c>
      <c r="D590" s="1" t="s">
        <v>134</v>
      </c>
      <c r="E590" s="1">
        <v>3</v>
      </c>
      <c r="F590" s="1">
        <v>50815.977559664309</v>
      </c>
      <c r="N590" s="1" t="s">
        <v>0</v>
      </c>
      <c r="O590" s="1" t="s">
        <v>24</v>
      </c>
      <c r="P590" s="1" t="s">
        <v>134</v>
      </c>
      <c r="Q590" s="1">
        <v>4</v>
      </c>
      <c r="R590" s="1">
        <v>81600</v>
      </c>
    </row>
    <row r="591" spans="2:18">
      <c r="B591" s="1" t="s">
        <v>0</v>
      </c>
      <c r="C591" s="1" t="s">
        <v>24</v>
      </c>
      <c r="D591" s="1" t="s">
        <v>134</v>
      </c>
      <c r="E591" s="1">
        <v>4</v>
      </c>
      <c r="F591" s="1">
        <v>47285.348162018527</v>
      </c>
      <c r="N591" s="1" t="s">
        <v>0</v>
      </c>
      <c r="O591" s="1" t="s">
        <v>90</v>
      </c>
      <c r="P591" s="1" t="s">
        <v>131</v>
      </c>
      <c r="Q591" s="1">
        <v>3</v>
      </c>
      <c r="R591" s="1">
        <v>15404.364569961488</v>
      </c>
    </row>
    <row r="592" spans="2:18">
      <c r="B592" s="1" t="s">
        <v>3</v>
      </c>
      <c r="C592" s="1" t="s">
        <v>24</v>
      </c>
      <c r="D592" s="1" t="s">
        <v>133</v>
      </c>
      <c r="E592" s="1">
        <v>10</v>
      </c>
      <c r="F592" s="1">
        <v>75656.557059229643</v>
      </c>
      <c r="N592" s="1" t="s">
        <v>0</v>
      </c>
      <c r="O592" s="1" t="s">
        <v>27</v>
      </c>
      <c r="P592" s="1" t="s">
        <v>134</v>
      </c>
      <c r="Q592" s="1">
        <v>20</v>
      </c>
      <c r="R592" s="1">
        <v>63918.498996971248</v>
      </c>
    </row>
    <row r="593" spans="2:18">
      <c r="B593" s="1" t="s">
        <v>5</v>
      </c>
      <c r="C593" s="1" t="s">
        <v>10</v>
      </c>
      <c r="D593" s="1" t="s">
        <v>131</v>
      </c>
      <c r="E593" s="1">
        <v>20</v>
      </c>
      <c r="F593" s="1">
        <v>4273.9000049862161</v>
      </c>
      <c r="N593" s="1" t="s">
        <v>1</v>
      </c>
      <c r="O593" s="1" t="s">
        <v>12</v>
      </c>
      <c r="P593" s="1" t="s">
        <v>133</v>
      </c>
      <c r="Q593" s="1">
        <v>20</v>
      </c>
      <c r="R593" s="1">
        <v>75000</v>
      </c>
    </row>
    <row r="594" spans="2:18">
      <c r="B594" s="1" t="s">
        <v>0</v>
      </c>
      <c r="C594" s="1" t="s">
        <v>58</v>
      </c>
      <c r="D594" s="1" t="s">
        <v>134</v>
      </c>
      <c r="E594" s="1">
        <v>11</v>
      </c>
      <c r="F594" s="1">
        <v>47004.779242689488</v>
      </c>
      <c r="N594" s="1" t="s">
        <v>0</v>
      </c>
      <c r="O594" s="1" t="s">
        <v>12</v>
      </c>
      <c r="P594" s="1" t="s">
        <v>134</v>
      </c>
      <c r="Q594" s="1">
        <v>14</v>
      </c>
      <c r="R594" s="1">
        <v>59000</v>
      </c>
    </row>
    <row r="595" spans="2:18">
      <c r="B595" s="1" t="s">
        <v>0</v>
      </c>
      <c r="C595" s="1" t="s">
        <v>24</v>
      </c>
      <c r="D595" s="1" t="s">
        <v>131</v>
      </c>
      <c r="E595" s="1">
        <v>10</v>
      </c>
      <c r="F595" s="1">
        <v>47285.348162018527</v>
      </c>
      <c r="N595" s="1" t="s">
        <v>3</v>
      </c>
      <c r="O595" s="1" t="s">
        <v>27</v>
      </c>
      <c r="P595" s="1" t="s">
        <v>132</v>
      </c>
      <c r="Q595" s="1">
        <v>5</v>
      </c>
      <c r="R595" s="1">
        <v>50000</v>
      </c>
    </row>
    <row r="596" spans="2:18">
      <c r="B596" s="1" t="s">
        <v>0</v>
      </c>
      <c r="C596" s="1" t="s">
        <v>24</v>
      </c>
      <c r="D596" s="1" t="s">
        <v>131</v>
      </c>
      <c r="E596" s="1">
        <v>8</v>
      </c>
      <c r="F596" s="1">
        <v>91418.339779902482</v>
      </c>
      <c r="N596" s="1" t="s">
        <v>1</v>
      </c>
      <c r="O596" s="1" t="s">
        <v>24</v>
      </c>
      <c r="P596" s="1" t="s">
        <v>134</v>
      </c>
      <c r="Q596" s="1">
        <v>15</v>
      </c>
      <c r="R596" s="1">
        <v>126094.26176538273</v>
      </c>
    </row>
    <row r="597" spans="2:18">
      <c r="B597" s="1" t="s">
        <v>0</v>
      </c>
      <c r="C597" s="1" t="s">
        <v>24</v>
      </c>
      <c r="D597" s="1" t="s">
        <v>133</v>
      </c>
      <c r="E597" s="1">
        <v>14</v>
      </c>
      <c r="F597" s="1">
        <v>124518.08349331544</v>
      </c>
      <c r="N597" s="1" t="s">
        <v>3</v>
      </c>
      <c r="O597" s="1" t="s">
        <v>34</v>
      </c>
      <c r="P597" s="1" t="s">
        <v>132</v>
      </c>
      <c r="Q597" s="1">
        <v>7</v>
      </c>
      <c r="R597" s="1">
        <v>26691.183012544854</v>
      </c>
    </row>
    <row r="598" spans="2:18">
      <c r="B598" s="1" t="s">
        <v>0</v>
      </c>
      <c r="C598" s="1" t="s">
        <v>24</v>
      </c>
      <c r="D598" s="1" t="s">
        <v>131</v>
      </c>
      <c r="E598" s="1">
        <v>3</v>
      </c>
      <c r="F598" s="1">
        <v>69213.140283018583</v>
      </c>
      <c r="N598" s="1" t="s">
        <v>0</v>
      </c>
      <c r="O598" s="1" t="s">
        <v>10</v>
      </c>
      <c r="P598" s="1" t="s">
        <v>134</v>
      </c>
      <c r="Q598" s="1">
        <v>0.8</v>
      </c>
      <c r="R598" s="1">
        <v>8903.9583437212841</v>
      </c>
    </row>
    <row r="599" spans="2:18">
      <c r="B599" s="1" t="s">
        <v>3</v>
      </c>
      <c r="C599" s="1" t="s">
        <v>13</v>
      </c>
      <c r="D599" s="1" t="s">
        <v>134</v>
      </c>
      <c r="E599" s="1">
        <v>4</v>
      </c>
      <c r="F599" s="1">
        <v>3500</v>
      </c>
      <c r="N599" s="1" t="s">
        <v>3</v>
      </c>
      <c r="O599" s="1" t="s">
        <v>13</v>
      </c>
      <c r="P599" s="1" t="s">
        <v>133</v>
      </c>
      <c r="Q599" s="1">
        <v>18</v>
      </c>
      <c r="R599" s="1">
        <v>8725</v>
      </c>
    </row>
    <row r="600" spans="2:18">
      <c r="B600" s="1" t="s">
        <v>3</v>
      </c>
      <c r="C600" s="1" t="s">
        <v>24</v>
      </c>
      <c r="D600" s="1" t="s">
        <v>132</v>
      </c>
      <c r="E600" s="1">
        <v>20</v>
      </c>
      <c r="F600" s="1">
        <v>63047.130882691366</v>
      </c>
      <c r="N600" s="1" t="s">
        <v>0</v>
      </c>
      <c r="O600" s="1" t="s">
        <v>24</v>
      </c>
      <c r="P600" s="1" t="s">
        <v>134</v>
      </c>
      <c r="Q600" s="1">
        <v>4</v>
      </c>
      <c r="R600" s="1">
        <v>50437.70470615309</v>
      </c>
    </row>
    <row r="601" spans="2:18">
      <c r="B601" s="1" t="s">
        <v>3</v>
      </c>
      <c r="C601" s="1" t="s">
        <v>57</v>
      </c>
      <c r="D601" s="1" t="s">
        <v>132</v>
      </c>
      <c r="E601" s="1">
        <v>15</v>
      </c>
      <c r="F601" s="1">
        <v>72412.768022521646</v>
      </c>
      <c r="N601" s="1" t="s">
        <v>5</v>
      </c>
      <c r="O601" s="1" t="s">
        <v>24</v>
      </c>
      <c r="P601" s="1" t="s">
        <v>131</v>
      </c>
      <c r="Q601" s="1">
        <v>15</v>
      </c>
      <c r="R601" s="1">
        <v>67775.665698893223</v>
      </c>
    </row>
    <row r="602" spans="2:18">
      <c r="B602" s="1" t="s">
        <v>5</v>
      </c>
      <c r="C602" s="1" t="s">
        <v>17</v>
      </c>
      <c r="D602" s="1" t="s">
        <v>133</v>
      </c>
      <c r="E602" s="1">
        <v>10</v>
      </c>
      <c r="F602" s="1">
        <v>50815.977559664309</v>
      </c>
      <c r="N602" s="1" t="s">
        <v>0</v>
      </c>
      <c r="O602" s="1" t="s">
        <v>27</v>
      </c>
      <c r="P602" s="1" t="s">
        <v>134</v>
      </c>
      <c r="Q602" s="1">
        <v>6</v>
      </c>
      <c r="R602" s="1">
        <v>52118.160720607324</v>
      </c>
    </row>
    <row r="603" spans="2:18">
      <c r="B603" s="1" t="s">
        <v>3</v>
      </c>
      <c r="C603" s="1" t="s">
        <v>10</v>
      </c>
      <c r="D603" s="1" t="s">
        <v>133</v>
      </c>
      <c r="E603" s="1">
        <v>5</v>
      </c>
      <c r="F603" s="1">
        <v>21369.500024931083</v>
      </c>
      <c r="N603" s="1" t="s">
        <v>0</v>
      </c>
      <c r="O603" s="1" t="s">
        <v>10</v>
      </c>
      <c r="P603" s="1" t="s">
        <v>132</v>
      </c>
      <c r="Q603" s="1">
        <v>6</v>
      </c>
      <c r="R603" s="1">
        <v>3561.5833374885137</v>
      </c>
    </row>
    <row r="604" spans="2:18">
      <c r="B604" s="1" t="s">
        <v>0</v>
      </c>
      <c r="C604" s="1" t="s">
        <v>24</v>
      </c>
      <c r="D604" s="1" t="s">
        <v>133</v>
      </c>
      <c r="E604" s="1">
        <v>6</v>
      </c>
      <c r="F604" s="1">
        <v>55166.239522354947</v>
      </c>
      <c r="N604" s="1" t="s">
        <v>3</v>
      </c>
      <c r="O604" s="1" t="s">
        <v>10</v>
      </c>
      <c r="P604" s="1" t="s">
        <v>134</v>
      </c>
      <c r="Q604" s="1">
        <v>21</v>
      </c>
      <c r="R604" s="1">
        <v>8013.5625093491553</v>
      </c>
    </row>
    <row r="605" spans="2:18">
      <c r="B605" s="1" t="s">
        <v>0</v>
      </c>
      <c r="C605" s="1" t="s">
        <v>10</v>
      </c>
      <c r="D605" s="1" t="s">
        <v>131</v>
      </c>
      <c r="E605" s="1">
        <v>3</v>
      </c>
      <c r="F605" s="1">
        <v>3205.4250037396623</v>
      </c>
      <c r="N605" s="1" t="s">
        <v>3</v>
      </c>
      <c r="O605" s="1" t="s">
        <v>25</v>
      </c>
      <c r="P605" s="1" t="s">
        <v>134</v>
      </c>
      <c r="Q605" s="1">
        <v>5</v>
      </c>
      <c r="R605" s="1">
        <v>28000</v>
      </c>
    </row>
    <row r="606" spans="2:18">
      <c r="B606" s="1" t="s">
        <v>5</v>
      </c>
      <c r="C606" s="1" t="s">
        <v>10</v>
      </c>
      <c r="D606" s="1" t="s">
        <v>133</v>
      </c>
      <c r="E606" s="1">
        <v>8</v>
      </c>
      <c r="F606" s="1">
        <v>10684.750012465542</v>
      </c>
      <c r="N606" s="1" t="s">
        <v>0</v>
      </c>
      <c r="O606" s="1" t="s">
        <v>24</v>
      </c>
      <c r="P606" s="1" t="s">
        <v>133</v>
      </c>
      <c r="Q606" s="1">
        <v>2</v>
      </c>
      <c r="R606" s="1">
        <v>50064.150455673145</v>
      </c>
    </row>
    <row r="607" spans="2:18">
      <c r="B607" s="1" t="s">
        <v>0</v>
      </c>
      <c r="C607" s="1" t="s">
        <v>10</v>
      </c>
      <c r="D607" s="1" t="s">
        <v>134</v>
      </c>
      <c r="E607" s="1">
        <v>5</v>
      </c>
      <c r="F607" s="1">
        <v>5342.3750062327708</v>
      </c>
      <c r="N607" s="1" t="s">
        <v>0</v>
      </c>
      <c r="O607" s="1" t="s">
        <v>27</v>
      </c>
      <c r="P607" s="1" t="s">
        <v>134</v>
      </c>
      <c r="Q607" s="1">
        <v>9</v>
      </c>
      <c r="R607" s="1">
        <v>50437.70470615309</v>
      </c>
    </row>
    <row r="608" spans="2:18">
      <c r="B608" s="1" t="s">
        <v>3</v>
      </c>
      <c r="C608" s="1" t="s">
        <v>24</v>
      </c>
      <c r="D608" s="1" t="s">
        <v>133</v>
      </c>
      <c r="E608" s="1">
        <v>10</v>
      </c>
      <c r="F608" s="1">
        <v>118213.37040504631</v>
      </c>
      <c r="N608" s="1" t="s">
        <v>0</v>
      </c>
      <c r="O608" s="1" t="s">
        <v>12</v>
      </c>
      <c r="P608" s="1" t="s">
        <v>133</v>
      </c>
      <c r="Q608" s="1">
        <v>1</v>
      </c>
      <c r="R608" s="1">
        <v>27840</v>
      </c>
    </row>
    <row r="609" spans="2:18">
      <c r="B609" s="1" t="s">
        <v>3</v>
      </c>
      <c r="C609" s="1" t="s">
        <v>21</v>
      </c>
      <c r="D609" s="1" t="s">
        <v>131</v>
      </c>
      <c r="E609" s="1">
        <v>15</v>
      </c>
      <c r="F609" s="1">
        <v>12192.177986291113</v>
      </c>
      <c r="N609" s="1" t="s">
        <v>5</v>
      </c>
      <c r="O609" s="1" t="s">
        <v>10</v>
      </c>
      <c r="P609" s="1" t="s">
        <v>133</v>
      </c>
      <c r="Q609" s="1">
        <v>1.5</v>
      </c>
      <c r="R609" s="1">
        <v>6232.7708406048987</v>
      </c>
    </row>
    <row r="610" spans="2:18">
      <c r="B610" s="1" t="s">
        <v>4</v>
      </c>
      <c r="C610" s="1" t="s">
        <v>24</v>
      </c>
      <c r="D610" s="1" t="s">
        <v>134</v>
      </c>
      <c r="E610" s="1">
        <v>8</v>
      </c>
      <c r="F610" s="1">
        <v>70928.022243027779</v>
      </c>
      <c r="N610" s="1" t="s">
        <v>2</v>
      </c>
      <c r="O610" s="1" t="s">
        <v>40</v>
      </c>
      <c r="P610" s="1" t="s">
        <v>133</v>
      </c>
      <c r="Q610" s="1">
        <v>25</v>
      </c>
      <c r="R610" s="1">
        <v>50000</v>
      </c>
    </row>
    <row r="611" spans="2:18">
      <c r="B611" s="1" t="s">
        <v>0</v>
      </c>
      <c r="C611" s="1" t="s">
        <v>24</v>
      </c>
      <c r="D611" s="1" t="s">
        <v>134</v>
      </c>
      <c r="E611" s="1">
        <v>3</v>
      </c>
      <c r="F611" s="1">
        <v>39404.456801682099</v>
      </c>
      <c r="N611" s="1" t="s">
        <v>1</v>
      </c>
      <c r="O611" s="1" t="s">
        <v>76</v>
      </c>
      <c r="P611" s="1" t="s">
        <v>133</v>
      </c>
      <c r="Q611" s="1">
        <v>10</v>
      </c>
      <c r="R611" s="1">
        <v>48000</v>
      </c>
    </row>
    <row r="612" spans="2:18">
      <c r="B612" s="1" t="s">
        <v>0</v>
      </c>
      <c r="C612" s="1" t="s">
        <v>71</v>
      </c>
      <c r="D612" s="1" t="s">
        <v>131</v>
      </c>
      <c r="E612" s="1">
        <v>7</v>
      </c>
      <c r="F612" s="1">
        <v>18987</v>
      </c>
      <c r="N612" s="1" t="s">
        <v>3</v>
      </c>
      <c r="O612" s="1" t="s">
        <v>91</v>
      </c>
      <c r="P612" s="1" t="s">
        <v>134</v>
      </c>
      <c r="Q612" s="1">
        <v>21</v>
      </c>
      <c r="R612" s="1">
        <v>24000</v>
      </c>
    </row>
    <row r="613" spans="2:18">
      <c r="B613" s="1" t="s">
        <v>3</v>
      </c>
      <c r="C613" s="1" t="s">
        <v>24</v>
      </c>
      <c r="D613" s="1" t="s">
        <v>132</v>
      </c>
      <c r="E613" s="1">
        <v>15</v>
      </c>
      <c r="F613" s="1">
        <v>44921.080753917595</v>
      </c>
      <c r="N613" s="1" t="s">
        <v>0</v>
      </c>
      <c r="O613" s="1" t="s">
        <v>12</v>
      </c>
      <c r="P613" s="1" t="s">
        <v>134</v>
      </c>
      <c r="Q613" s="1">
        <v>12</v>
      </c>
      <c r="R613" s="1">
        <v>75000</v>
      </c>
    </row>
    <row r="614" spans="2:18">
      <c r="B614" s="1" t="s">
        <v>3</v>
      </c>
      <c r="C614" s="1" t="s">
        <v>10</v>
      </c>
      <c r="D614" s="1" t="s">
        <v>131</v>
      </c>
      <c r="E614" s="1">
        <v>14</v>
      </c>
      <c r="F614" s="1">
        <v>60000</v>
      </c>
      <c r="N614" s="1" t="s">
        <v>0</v>
      </c>
      <c r="O614" s="1" t="s">
        <v>44</v>
      </c>
      <c r="P614" s="1" t="s">
        <v>134</v>
      </c>
      <c r="Q614" s="1">
        <v>2</v>
      </c>
      <c r="R614" s="1">
        <v>58799.349940520107</v>
      </c>
    </row>
    <row r="615" spans="2:18">
      <c r="B615" s="1" t="s">
        <v>3</v>
      </c>
      <c r="C615" s="1" t="s">
        <v>24</v>
      </c>
      <c r="D615" s="1" t="s">
        <v>133</v>
      </c>
      <c r="E615" s="1">
        <v>5</v>
      </c>
      <c r="F615" s="1">
        <v>71243.257897441246</v>
      </c>
      <c r="N615" s="1" t="s">
        <v>8</v>
      </c>
      <c r="O615" s="1" t="s">
        <v>13</v>
      </c>
      <c r="P615" s="1" t="s">
        <v>131</v>
      </c>
      <c r="Q615" s="1">
        <v>8</v>
      </c>
      <c r="R615" s="1">
        <v>21228.177433598263</v>
      </c>
    </row>
    <row r="616" spans="2:18">
      <c r="B616" s="1" t="s">
        <v>3</v>
      </c>
      <c r="C616" s="1" t="s">
        <v>10</v>
      </c>
      <c r="D616" s="1" t="s">
        <v>132</v>
      </c>
      <c r="E616" s="1">
        <v>16</v>
      </c>
      <c r="F616" s="1">
        <v>4487.5950052355274</v>
      </c>
      <c r="N616" s="1" t="s">
        <v>3</v>
      </c>
      <c r="O616" s="1" t="s">
        <v>12</v>
      </c>
      <c r="P616" s="1" t="s">
        <v>133</v>
      </c>
      <c r="Q616" s="1">
        <v>10</v>
      </c>
      <c r="R616" s="1">
        <v>60000</v>
      </c>
    </row>
    <row r="617" spans="2:18">
      <c r="B617" s="1" t="s">
        <v>5</v>
      </c>
      <c r="C617" s="1" t="s">
        <v>10</v>
      </c>
      <c r="D617" s="1" t="s">
        <v>134</v>
      </c>
      <c r="E617" s="1">
        <v>7</v>
      </c>
      <c r="F617" s="1">
        <v>4314.929445034084</v>
      </c>
      <c r="N617" s="1" t="s">
        <v>0</v>
      </c>
      <c r="O617" s="1" t="s">
        <v>25</v>
      </c>
      <c r="P617" s="1" t="s">
        <v>131</v>
      </c>
      <c r="Q617" s="1">
        <v>10</v>
      </c>
      <c r="R617" s="1">
        <v>18018.883790212141</v>
      </c>
    </row>
    <row r="618" spans="2:18">
      <c r="B618" s="1" t="s">
        <v>0</v>
      </c>
      <c r="C618" s="1" t="s">
        <v>10</v>
      </c>
      <c r="D618" s="1" t="s">
        <v>131</v>
      </c>
      <c r="E618" s="1">
        <v>1</v>
      </c>
      <c r="F618" s="1">
        <v>3739.6625043629392</v>
      </c>
      <c r="N618" s="1" t="s">
        <v>7</v>
      </c>
      <c r="O618" s="1" t="s">
        <v>10</v>
      </c>
      <c r="P618" s="1" t="s">
        <v>134</v>
      </c>
      <c r="Q618" s="1">
        <v>7</v>
      </c>
      <c r="R618" s="1">
        <v>7200</v>
      </c>
    </row>
    <row r="619" spans="2:18">
      <c r="B619" s="1" t="s">
        <v>3</v>
      </c>
      <c r="C619" s="1" t="s">
        <v>51</v>
      </c>
      <c r="D619" s="1" t="s">
        <v>132</v>
      </c>
      <c r="E619" s="1">
        <v>4</v>
      </c>
      <c r="F619" s="1">
        <v>76223.966339496474</v>
      </c>
      <c r="N619" s="1" t="s">
        <v>0</v>
      </c>
      <c r="O619" s="1" t="s">
        <v>12</v>
      </c>
      <c r="P619" s="1" t="s">
        <v>132</v>
      </c>
      <c r="Q619" s="1">
        <v>2</v>
      </c>
      <c r="R619" s="1">
        <v>56000</v>
      </c>
    </row>
    <row r="620" spans="2:18">
      <c r="B620" s="1" t="s">
        <v>3</v>
      </c>
      <c r="C620" s="1" t="s">
        <v>31</v>
      </c>
      <c r="D620" s="1" t="s">
        <v>133</v>
      </c>
      <c r="E620" s="1">
        <v>12</v>
      </c>
      <c r="F620" s="1">
        <v>32666.305522511171</v>
      </c>
      <c r="N620" s="1" t="s">
        <v>0</v>
      </c>
      <c r="O620" s="1" t="s">
        <v>10</v>
      </c>
      <c r="P620" s="1" t="s">
        <v>134</v>
      </c>
      <c r="Q620" s="1">
        <v>7.9</v>
      </c>
      <c r="R620" s="1">
        <v>9616.275011218986</v>
      </c>
    </row>
    <row r="621" spans="2:18">
      <c r="B621" s="1" t="s">
        <v>7</v>
      </c>
      <c r="C621" s="1" t="s">
        <v>24</v>
      </c>
      <c r="D621" s="1" t="s">
        <v>131</v>
      </c>
      <c r="E621" s="1">
        <v>8</v>
      </c>
      <c r="F621" s="1">
        <v>19000</v>
      </c>
      <c r="N621" s="1" t="s">
        <v>3</v>
      </c>
      <c r="O621" s="1" t="s">
        <v>92</v>
      </c>
      <c r="P621" s="1" t="s">
        <v>134</v>
      </c>
      <c r="Q621" s="1">
        <v>9</v>
      </c>
      <c r="R621" s="1">
        <v>51497.005988023957</v>
      </c>
    </row>
    <row r="622" spans="2:18">
      <c r="B622" s="1" t="s">
        <v>2</v>
      </c>
      <c r="C622" s="1" t="s">
        <v>17</v>
      </c>
      <c r="D622" s="1" t="s">
        <v>133</v>
      </c>
      <c r="E622" s="1">
        <v>14</v>
      </c>
      <c r="F622" s="1">
        <v>63519.971949580387</v>
      </c>
      <c r="N622" s="1" t="s">
        <v>3</v>
      </c>
      <c r="O622" s="1" t="s">
        <v>28</v>
      </c>
      <c r="P622" s="1" t="s">
        <v>131</v>
      </c>
      <c r="Q622" s="1">
        <v>25</v>
      </c>
      <c r="R622" s="1">
        <v>104172.75399731184</v>
      </c>
    </row>
    <row r="623" spans="2:18">
      <c r="B623" s="1" t="s">
        <v>3</v>
      </c>
      <c r="C623" s="1" t="s">
        <v>10</v>
      </c>
      <c r="D623" s="1" t="s">
        <v>134</v>
      </c>
      <c r="E623" s="1">
        <v>22</v>
      </c>
      <c r="F623" s="1">
        <v>16027.125018698311</v>
      </c>
      <c r="N623" s="1" t="s">
        <v>3</v>
      </c>
      <c r="O623" s="1" t="s">
        <v>12</v>
      </c>
      <c r="P623" s="1" t="s">
        <v>134</v>
      </c>
      <c r="Q623" s="1">
        <v>2</v>
      </c>
      <c r="R623" s="1">
        <v>88000</v>
      </c>
    </row>
    <row r="624" spans="2:18">
      <c r="B624" s="1" t="s">
        <v>7</v>
      </c>
      <c r="C624" s="1" t="s">
        <v>10</v>
      </c>
      <c r="D624" s="1" t="s">
        <v>134</v>
      </c>
      <c r="E624" s="1">
        <v>9</v>
      </c>
      <c r="F624" s="1">
        <v>7123.1666749770275</v>
      </c>
      <c r="N624" s="1" t="s">
        <v>0</v>
      </c>
      <c r="O624" s="1" t="s">
        <v>12</v>
      </c>
      <c r="P624" s="1" t="s">
        <v>134</v>
      </c>
      <c r="Q624" s="1">
        <v>6</v>
      </c>
      <c r="R624" s="1">
        <v>80000</v>
      </c>
    </row>
    <row r="625" spans="2:18">
      <c r="B625" s="1" t="s">
        <v>3</v>
      </c>
      <c r="C625" s="1" t="s">
        <v>10</v>
      </c>
      <c r="D625" s="1" t="s">
        <v>133</v>
      </c>
      <c r="E625" s="1">
        <v>5</v>
      </c>
      <c r="F625" s="1">
        <v>2675.675098121621</v>
      </c>
      <c r="N625" s="1" t="s">
        <v>5</v>
      </c>
      <c r="O625" s="1" t="s">
        <v>24</v>
      </c>
      <c r="P625" s="1" t="s">
        <v>134</v>
      </c>
      <c r="Q625" s="1">
        <v>20</v>
      </c>
      <c r="R625" s="1">
        <v>19000</v>
      </c>
    </row>
    <row r="626" spans="2:18">
      <c r="B626" s="1" t="s">
        <v>7</v>
      </c>
      <c r="C626" s="1" t="s">
        <v>24</v>
      </c>
      <c r="D626" s="1" t="s">
        <v>131</v>
      </c>
      <c r="E626" s="1">
        <v>2</v>
      </c>
      <c r="F626" s="1">
        <v>23642.674081009263</v>
      </c>
      <c r="N626" s="1" t="s">
        <v>8</v>
      </c>
      <c r="O626" s="1" t="s">
        <v>73</v>
      </c>
      <c r="P626" s="1" t="s">
        <v>134</v>
      </c>
      <c r="Q626" s="1">
        <v>3</v>
      </c>
      <c r="R626" s="1">
        <v>19055.991584874118</v>
      </c>
    </row>
    <row r="627" spans="2:18">
      <c r="B627" s="1" t="s">
        <v>3</v>
      </c>
      <c r="C627" s="1" t="s">
        <v>58</v>
      </c>
      <c r="D627" s="1" t="s">
        <v>134</v>
      </c>
      <c r="E627" s="1">
        <v>14</v>
      </c>
      <c r="F627" s="1">
        <v>57167.974754622352</v>
      </c>
      <c r="N627" s="1" t="s">
        <v>8</v>
      </c>
      <c r="O627" s="1" t="s">
        <v>10</v>
      </c>
      <c r="P627" s="1" t="s">
        <v>131</v>
      </c>
      <c r="Q627" s="1">
        <v>15</v>
      </c>
      <c r="R627" s="1">
        <v>8547.8000099724322</v>
      </c>
    </row>
    <row r="628" spans="2:18">
      <c r="B628" s="1" t="s">
        <v>3</v>
      </c>
      <c r="C628" s="1" t="s">
        <v>10</v>
      </c>
      <c r="D628" s="1" t="s">
        <v>131</v>
      </c>
      <c r="E628" s="1">
        <v>10</v>
      </c>
      <c r="F628" s="1">
        <v>42739.000049862167</v>
      </c>
      <c r="N628" s="1" t="s">
        <v>8</v>
      </c>
      <c r="O628" s="1" t="s">
        <v>10</v>
      </c>
      <c r="P628" s="1" t="s">
        <v>131</v>
      </c>
      <c r="Q628" s="1">
        <v>13</v>
      </c>
      <c r="R628" s="1">
        <v>19588.708356186824</v>
      </c>
    </row>
    <row r="629" spans="2:18">
      <c r="B629" s="1" t="s">
        <v>3</v>
      </c>
      <c r="C629" s="1" t="s">
        <v>43</v>
      </c>
      <c r="D629" s="1" t="s">
        <v>134</v>
      </c>
      <c r="E629" s="1">
        <v>2</v>
      </c>
      <c r="F629" s="1">
        <v>5120.2912876821438</v>
      </c>
      <c r="N629" s="1" t="s">
        <v>0</v>
      </c>
      <c r="O629" s="1" t="s">
        <v>12</v>
      </c>
      <c r="P629" s="1" t="s">
        <v>134</v>
      </c>
      <c r="Q629" s="1">
        <v>1.5</v>
      </c>
      <c r="R629" s="1">
        <v>61000</v>
      </c>
    </row>
    <row r="630" spans="2:18">
      <c r="B630" s="1" t="s">
        <v>4</v>
      </c>
      <c r="C630" s="1" t="s">
        <v>58</v>
      </c>
      <c r="D630" s="1" t="s">
        <v>132</v>
      </c>
      <c r="E630" s="1">
        <v>20</v>
      </c>
      <c r="F630" s="1">
        <v>127039.94389916077</v>
      </c>
      <c r="N630" s="1" t="s">
        <v>5</v>
      </c>
      <c r="O630" s="1" t="s">
        <v>24</v>
      </c>
      <c r="P630" s="1" t="s">
        <v>131</v>
      </c>
      <c r="Q630" s="1">
        <v>10</v>
      </c>
      <c r="R630" s="1">
        <v>53590.061250287661</v>
      </c>
    </row>
    <row r="631" spans="2:18">
      <c r="B631" s="1" t="s">
        <v>3</v>
      </c>
      <c r="C631" s="1" t="s">
        <v>12</v>
      </c>
      <c r="D631" s="1" t="s">
        <v>134</v>
      </c>
      <c r="E631" s="1">
        <v>5</v>
      </c>
      <c r="F631" s="1">
        <v>90000</v>
      </c>
      <c r="N631" s="1" t="s">
        <v>5</v>
      </c>
      <c r="O631" s="1" t="s">
        <v>24</v>
      </c>
      <c r="P631" s="1" t="s">
        <v>131</v>
      </c>
      <c r="Q631" s="1">
        <v>10</v>
      </c>
      <c r="R631" s="1">
        <v>53590.061250287661</v>
      </c>
    </row>
    <row r="632" spans="2:18">
      <c r="B632" s="1" t="s">
        <v>2</v>
      </c>
      <c r="C632" s="1" t="s">
        <v>10</v>
      </c>
      <c r="D632" s="1" t="s">
        <v>132</v>
      </c>
      <c r="E632" s="1">
        <v>2</v>
      </c>
      <c r="F632" s="1">
        <v>7123.1666749770275</v>
      </c>
      <c r="N632" s="1" t="s">
        <v>3</v>
      </c>
      <c r="O632" s="1" t="s">
        <v>10</v>
      </c>
      <c r="P632" s="1" t="s">
        <v>134</v>
      </c>
      <c r="Q632" s="1">
        <v>1</v>
      </c>
      <c r="R632" s="1">
        <v>4451.9791718606421</v>
      </c>
    </row>
    <row r="633" spans="2:18">
      <c r="B633" s="1" t="s">
        <v>0</v>
      </c>
      <c r="C633" s="1" t="s">
        <v>10</v>
      </c>
      <c r="D633" s="1" t="s">
        <v>133</v>
      </c>
      <c r="E633" s="1">
        <v>5</v>
      </c>
      <c r="F633" s="1">
        <v>10000</v>
      </c>
      <c r="N633" s="1" t="s">
        <v>3</v>
      </c>
      <c r="O633" s="1" t="s">
        <v>37</v>
      </c>
      <c r="P633" s="1" t="s">
        <v>132</v>
      </c>
      <c r="Q633" s="1">
        <v>12</v>
      </c>
      <c r="R633" s="1">
        <v>25407.988779832154</v>
      </c>
    </row>
    <row r="634" spans="2:18">
      <c r="B634" s="1" t="s">
        <v>0</v>
      </c>
      <c r="C634" s="1" t="s">
        <v>24</v>
      </c>
      <c r="D634" s="1" t="s">
        <v>134</v>
      </c>
      <c r="E634" s="1">
        <v>14</v>
      </c>
      <c r="F634" s="1">
        <v>45709.169889951241</v>
      </c>
      <c r="N634" s="1" t="s">
        <v>5</v>
      </c>
      <c r="O634" s="1" t="s">
        <v>32</v>
      </c>
      <c r="P634" s="1" t="s">
        <v>131</v>
      </c>
      <c r="Q634" s="1">
        <v>14</v>
      </c>
      <c r="R634" s="1">
        <v>23000</v>
      </c>
    </row>
    <row r="635" spans="2:18">
      <c r="B635" s="1" t="s">
        <v>7</v>
      </c>
      <c r="C635" s="1" t="s">
        <v>10</v>
      </c>
      <c r="D635" s="1" t="s">
        <v>131</v>
      </c>
      <c r="E635" s="1">
        <v>5</v>
      </c>
      <c r="F635" s="1">
        <v>3561.5833374885137</v>
      </c>
      <c r="N635" s="1" t="s">
        <v>3</v>
      </c>
      <c r="O635" s="1" t="s">
        <v>10</v>
      </c>
      <c r="P635" s="1" t="s">
        <v>132</v>
      </c>
      <c r="Q635" s="1">
        <v>13</v>
      </c>
      <c r="R635" s="1">
        <v>16027.125018698311</v>
      </c>
    </row>
    <row r="636" spans="2:18">
      <c r="B636" s="1" t="s">
        <v>0</v>
      </c>
      <c r="C636" s="1" t="s">
        <v>22</v>
      </c>
      <c r="D636" s="1" t="s">
        <v>132</v>
      </c>
      <c r="E636" s="1">
        <v>15</v>
      </c>
      <c r="F636" s="1">
        <v>38111.983169748237</v>
      </c>
      <c r="N636" s="1" t="s">
        <v>2</v>
      </c>
      <c r="O636" s="1" t="s">
        <v>12</v>
      </c>
      <c r="P636" s="1" t="s">
        <v>132</v>
      </c>
      <c r="Q636" s="1">
        <v>6</v>
      </c>
      <c r="R636" s="1">
        <v>60000</v>
      </c>
    </row>
    <row r="637" spans="2:18">
      <c r="B637" s="1" t="s">
        <v>0</v>
      </c>
      <c r="C637" s="1" t="s">
        <v>12</v>
      </c>
      <c r="D637" s="1" t="s">
        <v>133</v>
      </c>
      <c r="E637" s="1">
        <v>4</v>
      </c>
      <c r="F637" s="1">
        <v>60000</v>
      </c>
      <c r="N637" s="1" t="s">
        <v>0</v>
      </c>
      <c r="O637" s="1" t="s">
        <v>10</v>
      </c>
      <c r="P637" s="1" t="s">
        <v>134</v>
      </c>
      <c r="Q637" s="1">
        <v>5</v>
      </c>
      <c r="R637" s="1">
        <v>4800</v>
      </c>
    </row>
    <row r="638" spans="2:18">
      <c r="B638" s="1" t="s">
        <v>2</v>
      </c>
      <c r="C638" s="1" t="s">
        <v>10</v>
      </c>
      <c r="D638" s="1" t="s">
        <v>133</v>
      </c>
      <c r="E638" s="1">
        <v>2</v>
      </c>
      <c r="F638" s="1">
        <v>40000</v>
      </c>
      <c r="N638" s="1" t="s">
        <v>3</v>
      </c>
      <c r="O638" s="1" t="s">
        <v>72</v>
      </c>
      <c r="P638" s="1" t="s">
        <v>134</v>
      </c>
      <c r="Q638" s="1">
        <v>25</v>
      </c>
      <c r="R638" s="1">
        <v>106815.148267971</v>
      </c>
    </row>
    <row r="639" spans="2:18">
      <c r="B639" s="1" t="s">
        <v>0</v>
      </c>
      <c r="C639" s="1" t="s">
        <v>10</v>
      </c>
      <c r="D639" s="1" t="s">
        <v>133</v>
      </c>
      <c r="E639" s="1">
        <v>6</v>
      </c>
      <c r="F639" s="1">
        <v>15190.15293438851</v>
      </c>
      <c r="N639" s="1" t="s">
        <v>8</v>
      </c>
      <c r="O639" s="1" t="s">
        <v>10</v>
      </c>
      <c r="P639" s="1" t="s">
        <v>133</v>
      </c>
      <c r="Q639" s="1">
        <v>3</v>
      </c>
      <c r="R639" s="1">
        <v>8903.9583437212841</v>
      </c>
    </row>
    <row r="640" spans="2:18">
      <c r="B640" s="1" t="s">
        <v>3</v>
      </c>
      <c r="C640" s="1" t="s">
        <v>88</v>
      </c>
      <c r="D640" s="1" t="s">
        <v>133</v>
      </c>
      <c r="E640" s="1">
        <v>20</v>
      </c>
      <c r="F640" s="1">
        <v>114335.9495092447</v>
      </c>
      <c r="N640" s="1" t="s">
        <v>3</v>
      </c>
      <c r="O640" s="1" t="s">
        <v>12</v>
      </c>
      <c r="P640" s="1" t="s">
        <v>134</v>
      </c>
      <c r="Q640" s="1">
        <v>12</v>
      </c>
      <c r="R640" s="1">
        <v>60000</v>
      </c>
    </row>
    <row r="641" spans="2:18">
      <c r="B641" s="1" t="s">
        <v>3</v>
      </c>
      <c r="C641" s="1" t="s">
        <v>24</v>
      </c>
      <c r="D641" s="1" t="s">
        <v>134</v>
      </c>
      <c r="E641" s="1">
        <v>10</v>
      </c>
      <c r="F641" s="1">
        <v>36252.100257547536</v>
      </c>
      <c r="N641" s="1" t="s">
        <v>3</v>
      </c>
      <c r="O641" s="1" t="s">
        <v>10</v>
      </c>
      <c r="P641" s="1" t="s">
        <v>134</v>
      </c>
      <c r="Q641" s="1">
        <v>4</v>
      </c>
      <c r="R641" s="1">
        <v>46300.583387350678</v>
      </c>
    </row>
    <row r="642" spans="2:18">
      <c r="B642" s="1" t="s">
        <v>5</v>
      </c>
      <c r="C642" s="1" t="s">
        <v>24</v>
      </c>
      <c r="D642" s="1" t="s">
        <v>133</v>
      </c>
      <c r="E642" s="1">
        <v>5</v>
      </c>
      <c r="F642" s="1">
        <v>47285.348162018527</v>
      </c>
      <c r="N642" s="1" t="s">
        <v>3</v>
      </c>
      <c r="O642" s="1" t="s">
        <v>10</v>
      </c>
      <c r="P642" s="1" t="s">
        <v>133</v>
      </c>
      <c r="Q642" s="1">
        <v>3</v>
      </c>
      <c r="R642" s="1">
        <v>13355.937515581925</v>
      </c>
    </row>
    <row r="643" spans="2:18">
      <c r="B643" s="1" t="s">
        <v>8</v>
      </c>
      <c r="C643" s="1" t="s">
        <v>18</v>
      </c>
      <c r="D643" s="1" t="s">
        <v>133</v>
      </c>
      <c r="E643" s="1">
        <v>20</v>
      </c>
      <c r="F643" s="1">
        <v>88927.960729412545</v>
      </c>
      <c r="N643" s="1" t="s">
        <v>6</v>
      </c>
      <c r="O643" s="1" t="s">
        <v>12</v>
      </c>
      <c r="P643" s="1" t="s">
        <v>134</v>
      </c>
      <c r="Q643" s="1">
        <v>10</v>
      </c>
      <c r="R643" s="1">
        <v>74000</v>
      </c>
    </row>
    <row r="644" spans="2:18">
      <c r="B644" s="1" t="s">
        <v>5</v>
      </c>
      <c r="C644" s="1" t="s">
        <v>83</v>
      </c>
      <c r="D644" s="1" t="s">
        <v>131</v>
      </c>
      <c r="E644" s="1">
        <v>5</v>
      </c>
      <c r="F644" s="1">
        <v>6000</v>
      </c>
      <c r="N644" s="1" t="s">
        <v>0</v>
      </c>
      <c r="O644" s="1" t="s">
        <v>12</v>
      </c>
      <c r="P644" s="1" t="s">
        <v>133</v>
      </c>
      <c r="Q644" s="1">
        <v>13</v>
      </c>
      <c r="R644" s="1">
        <v>95856</v>
      </c>
    </row>
    <row r="645" spans="2:18">
      <c r="B645" s="1" t="s">
        <v>0</v>
      </c>
      <c r="C645" s="1" t="s">
        <v>12</v>
      </c>
      <c r="D645" s="1" t="s">
        <v>131</v>
      </c>
      <c r="E645" s="1">
        <v>20</v>
      </c>
      <c r="F645" s="1">
        <v>35000</v>
      </c>
      <c r="N645" s="1" t="s">
        <v>5</v>
      </c>
      <c r="O645" s="1" t="s">
        <v>12</v>
      </c>
      <c r="P645" s="1" t="s">
        <v>133</v>
      </c>
      <c r="Q645" s="1">
        <v>15</v>
      </c>
      <c r="R645" s="1">
        <v>40000</v>
      </c>
    </row>
    <row r="646" spans="2:18">
      <c r="B646" s="1" t="s">
        <v>0</v>
      </c>
      <c r="C646" s="1" t="s">
        <v>24</v>
      </c>
      <c r="D646" s="1" t="s">
        <v>134</v>
      </c>
      <c r="E646" s="1">
        <v>10</v>
      </c>
      <c r="F646" s="1">
        <v>55166.239522354947</v>
      </c>
      <c r="N646" s="1" t="s">
        <v>3</v>
      </c>
      <c r="O646" s="1" t="s">
        <v>93</v>
      </c>
      <c r="P646" s="1" t="s">
        <v>133</v>
      </c>
      <c r="Q646" s="1">
        <v>5</v>
      </c>
      <c r="R646" s="1">
        <v>4400</v>
      </c>
    </row>
    <row r="647" spans="2:18">
      <c r="B647" s="1" t="s">
        <v>5</v>
      </c>
      <c r="C647" s="1" t="s">
        <v>13</v>
      </c>
      <c r="D647" s="1" t="s">
        <v>134</v>
      </c>
      <c r="E647" s="1">
        <v>10</v>
      </c>
      <c r="F647" s="1">
        <v>1783.166904422254</v>
      </c>
      <c r="N647" s="1" t="s">
        <v>0</v>
      </c>
      <c r="O647" s="1" t="s">
        <v>12</v>
      </c>
      <c r="P647" s="1" t="s">
        <v>134</v>
      </c>
      <c r="Q647" s="1">
        <v>30</v>
      </c>
      <c r="R647" s="1">
        <v>90000</v>
      </c>
    </row>
    <row r="648" spans="2:18">
      <c r="B648" s="1" t="s">
        <v>3</v>
      </c>
      <c r="C648" s="1" t="s">
        <v>89</v>
      </c>
      <c r="D648" s="1" t="s">
        <v>134</v>
      </c>
      <c r="E648" s="1">
        <v>13</v>
      </c>
      <c r="F648" s="1">
        <v>13500</v>
      </c>
      <c r="N648" s="1" t="s">
        <v>3</v>
      </c>
      <c r="O648" s="1" t="s">
        <v>10</v>
      </c>
      <c r="P648" s="1" t="s">
        <v>131</v>
      </c>
      <c r="Q648" s="1">
        <v>2</v>
      </c>
      <c r="R648" s="1">
        <v>8013.5625093491553</v>
      </c>
    </row>
    <row r="649" spans="2:18">
      <c r="B649" s="1" t="s">
        <v>5</v>
      </c>
      <c r="C649" s="1" t="s">
        <v>24</v>
      </c>
      <c r="D649" s="1" t="s">
        <v>133</v>
      </c>
      <c r="E649" s="1">
        <v>5</v>
      </c>
      <c r="F649" s="1">
        <v>59106.685202523156</v>
      </c>
      <c r="N649" s="1" t="s">
        <v>3</v>
      </c>
      <c r="O649" s="1" t="s">
        <v>10</v>
      </c>
      <c r="P649" s="1" t="s">
        <v>134</v>
      </c>
      <c r="Q649" s="1">
        <v>8.5</v>
      </c>
      <c r="R649" s="1">
        <v>17807.916687442568</v>
      </c>
    </row>
    <row r="650" spans="2:18">
      <c r="B650" s="1" t="s">
        <v>3</v>
      </c>
      <c r="C650" s="1" t="s">
        <v>10</v>
      </c>
      <c r="D650" s="1" t="s">
        <v>134</v>
      </c>
      <c r="E650" s="1">
        <v>5</v>
      </c>
      <c r="F650" s="1">
        <v>12608.005014709339</v>
      </c>
      <c r="N650" s="1" t="s">
        <v>7</v>
      </c>
      <c r="O650" s="1" t="s">
        <v>10</v>
      </c>
      <c r="P650" s="1" t="s">
        <v>134</v>
      </c>
      <c r="Q650" s="1">
        <v>6</v>
      </c>
      <c r="R650" s="1">
        <v>12465.541681209797</v>
      </c>
    </row>
    <row r="651" spans="2:18">
      <c r="B651" s="1" t="s">
        <v>5</v>
      </c>
      <c r="C651" s="1" t="s">
        <v>21</v>
      </c>
      <c r="D651" s="1" t="s">
        <v>131</v>
      </c>
      <c r="E651" s="1">
        <v>15</v>
      </c>
      <c r="F651" s="1">
        <v>44654.095718350931</v>
      </c>
      <c r="N651" s="1" t="s">
        <v>0</v>
      </c>
      <c r="O651" s="1" t="s">
        <v>40</v>
      </c>
      <c r="P651" s="1" t="s">
        <v>132</v>
      </c>
      <c r="Q651" s="1">
        <v>6</v>
      </c>
      <c r="R651" s="1">
        <v>80000</v>
      </c>
    </row>
    <row r="652" spans="2:18">
      <c r="B652" s="1" t="s">
        <v>0</v>
      </c>
      <c r="C652" s="1" t="s">
        <v>12</v>
      </c>
      <c r="D652" s="1" t="s">
        <v>133</v>
      </c>
      <c r="E652" s="1">
        <v>20</v>
      </c>
      <c r="F652" s="1">
        <v>69000</v>
      </c>
      <c r="N652" s="1" t="s">
        <v>3</v>
      </c>
      <c r="O652" s="1" t="s">
        <v>12</v>
      </c>
      <c r="P652" s="1" t="s">
        <v>134</v>
      </c>
      <c r="Q652" s="1">
        <v>11</v>
      </c>
      <c r="R652" s="1">
        <v>100000</v>
      </c>
    </row>
    <row r="653" spans="2:18">
      <c r="B653" s="1" t="s">
        <v>3</v>
      </c>
      <c r="C653" s="1" t="s">
        <v>10</v>
      </c>
      <c r="D653" s="1" t="s">
        <v>134</v>
      </c>
      <c r="E653" s="1">
        <v>6</v>
      </c>
      <c r="F653" s="1">
        <v>6000</v>
      </c>
      <c r="N653" s="1" t="s">
        <v>5</v>
      </c>
      <c r="O653" s="1" t="s">
        <v>76</v>
      </c>
      <c r="P653" s="1" t="s">
        <v>133</v>
      </c>
      <c r="Q653" s="1">
        <v>25</v>
      </c>
      <c r="R653" s="1">
        <v>49200</v>
      </c>
    </row>
    <row r="654" spans="2:18">
      <c r="B654" s="1" t="s">
        <v>3</v>
      </c>
      <c r="C654" s="1" t="s">
        <v>10</v>
      </c>
      <c r="D654" s="1" t="s">
        <v>132</v>
      </c>
      <c r="E654" s="1">
        <v>25</v>
      </c>
      <c r="F654" s="1">
        <v>8903.9583437212841</v>
      </c>
      <c r="N654" s="1" t="s">
        <v>3</v>
      </c>
      <c r="O654" s="1" t="s">
        <v>10</v>
      </c>
      <c r="P654" s="1" t="s">
        <v>134</v>
      </c>
      <c r="Q654" s="1">
        <v>1</v>
      </c>
      <c r="R654" s="1">
        <v>9000</v>
      </c>
    </row>
    <row r="655" spans="2:18">
      <c r="B655" s="1" t="s">
        <v>3</v>
      </c>
      <c r="C655" s="1" t="s">
        <v>36</v>
      </c>
      <c r="D655" s="1" t="s">
        <v>131</v>
      </c>
      <c r="E655" s="1">
        <v>17</v>
      </c>
      <c r="F655" s="1">
        <v>30000</v>
      </c>
      <c r="N655" s="1" t="s">
        <v>0</v>
      </c>
      <c r="O655" s="1" t="s">
        <v>10</v>
      </c>
      <c r="P655" s="1" t="s">
        <v>134</v>
      </c>
      <c r="Q655" s="1">
        <v>6</v>
      </c>
      <c r="R655" s="1">
        <v>5342.3750062327708</v>
      </c>
    </row>
    <row r="656" spans="2:18">
      <c r="B656" s="1" t="s">
        <v>0</v>
      </c>
      <c r="C656" s="1" t="s">
        <v>10</v>
      </c>
      <c r="D656" s="1" t="s">
        <v>134</v>
      </c>
      <c r="E656" s="1">
        <v>2</v>
      </c>
      <c r="F656" s="1">
        <v>8600</v>
      </c>
      <c r="N656" s="1" t="s">
        <v>3</v>
      </c>
      <c r="O656" s="1" t="s">
        <v>13</v>
      </c>
      <c r="P656" s="1" t="s">
        <v>134</v>
      </c>
      <c r="Q656" s="1">
        <v>15</v>
      </c>
      <c r="R656" s="1">
        <v>40000</v>
      </c>
    </row>
    <row r="657" spans="2:18">
      <c r="B657" s="1" t="s">
        <v>0</v>
      </c>
      <c r="C657" s="1" t="s">
        <v>24</v>
      </c>
      <c r="D657" s="1" t="s">
        <v>134</v>
      </c>
      <c r="E657" s="1">
        <v>4</v>
      </c>
      <c r="F657" s="1">
        <v>81600</v>
      </c>
      <c r="N657" s="1" t="s">
        <v>0</v>
      </c>
      <c r="O657" s="1" t="s">
        <v>24</v>
      </c>
      <c r="P657" s="1" t="s">
        <v>134</v>
      </c>
      <c r="Q657" s="1">
        <v>2</v>
      </c>
      <c r="R657" s="1">
        <v>40980.635073749385</v>
      </c>
    </row>
    <row r="658" spans="2:18">
      <c r="B658" s="1" t="s">
        <v>0</v>
      </c>
      <c r="C658" s="1" t="s">
        <v>90</v>
      </c>
      <c r="D658" s="1" t="s">
        <v>131</v>
      </c>
      <c r="E658" s="1">
        <v>3</v>
      </c>
      <c r="F658" s="1">
        <v>15404.364569961488</v>
      </c>
      <c r="N658" s="1" t="s">
        <v>5</v>
      </c>
      <c r="O658" s="1" t="s">
        <v>24</v>
      </c>
      <c r="P658" s="1" t="s">
        <v>133</v>
      </c>
      <c r="Q658" s="1">
        <v>8</v>
      </c>
      <c r="R658" s="1">
        <v>45709.169889951241</v>
      </c>
    </row>
    <row r="659" spans="2:18">
      <c r="B659" s="1" t="s">
        <v>0</v>
      </c>
      <c r="C659" s="1" t="s">
        <v>27</v>
      </c>
      <c r="D659" s="1" t="s">
        <v>134</v>
      </c>
      <c r="E659" s="1">
        <v>20</v>
      </c>
      <c r="F659" s="1">
        <v>63918.498996971248</v>
      </c>
      <c r="N659" s="1" t="s">
        <v>3</v>
      </c>
      <c r="O659" s="1" t="s">
        <v>10</v>
      </c>
      <c r="P659" s="1" t="s">
        <v>134</v>
      </c>
      <c r="Q659" s="1">
        <v>1</v>
      </c>
      <c r="R659" s="1">
        <v>7123.1666749770275</v>
      </c>
    </row>
    <row r="660" spans="2:18">
      <c r="B660" s="1" t="s">
        <v>1</v>
      </c>
      <c r="C660" s="1" t="s">
        <v>12</v>
      </c>
      <c r="D660" s="1" t="s">
        <v>133</v>
      </c>
      <c r="E660" s="1">
        <v>20</v>
      </c>
      <c r="F660" s="1">
        <v>75000</v>
      </c>
      <c r="N660" s="1" t="s">
        <v>1</v>
      </c>
      <c r="O660" s="1" t="s">
        <v>57</v>
      </c>
      <c r="P660" s="1" t="s">
        <v>134</v>
      </c>
      <c r="Q660" s="1">
        <v>12</v>
      </c>
      <c r="R660" s="1">
        <v>100000</v>
      </c>
    </row>
    <row r="661" spans="2:18">
      <c r="B661" s="1" t="s">
        <v>0</v>
      </c>
      <c r="C661" s="1" t="s">
        <v>12</v>
      </c>
      <c r="D661" s="1" t="s">
        <v>134</v>
      </c>
      <c r="E661" s="1">
        <v>14</v>
      </c>
      <c r="F661" s="1">
        <v>59000</v>
      </c>
      <c r="N661" s="1" t="s">
        <v>0</v>
      </c>
      <c r="O661" s="1" t="s">
        <v>28</v>
      </c>
      <c r="P661" s="1" t="s">
        <v>134</v>
      </c>
      <c r="Q661" s="1">
        <v>15</v>
      </c>
      <c r="R661" s="1">
        <v>78764.765217479682</v>
      </c>
    </row>
    <row r="662" spans="2:18">
      <c r="B662" s="1" t="s">
        <v>3</v>
      </c>
      <c r="C662" s="1" t="s">
        <v>27</v>
      </c>
      <c r="D662" s="1" t="s">
        <v>132</v>
      </c>
      <c r="E662" s="1">
        <v>5</v>
      </c>
      <c r="F662" s="1">
        <v>50000</v>
      </c>
      <c r="N662" s="1" t="s">
        <v>0</v>
      </c>
      <c r="O662" s="1" t="s">
        <v>26</v>
      </c>
      <c r="P662" s="1" t="s">
        <v>133</v>
      </c>
      <c r="Q662" s="1">
        <v>10</v>
      </c>
      <c r="R662" s="1">
        <v>152986.44846039536</v>
      </c>
    </row>
    <row r="663" spans="2:18">
      <c r="B663" s="1" t="s">
        <v>1</v>
      </c>
      <c r="C663" s="1" t="s">
        <v>24</v>
      </c>
      <c r="D663" s="1" t="s">
        <v>134</v>
      </c>
      <c r="E663" s="1">
        <v>15</v>
      </c>
      <c r="F663" s="1">
        <v>126094.26176538273</v>
      </c>
      <c r="N663" s="1" t="s">
        <v>0</v>
      </c>
      <c r="O663" s="1" t="s">
        <v>18</v>
      </c>
      <c r="P663" s="1" t="s">
        <v>131</v>
      </c>
      <c r="Q663" s="1">
        <v>12</v>
      </c>
      <c r="R663" s="1">
        <v>44463.980364706273</v>
      </c>
    </row>
    <row r="664" spans="2:18">
      <c r="B664" s="1" t="s">
        <v>3</v>
      </c>
      <c r="C664" s="1" t="s">
        <v>34</v>
      </c>
      <c r="D664" s="1" t="s">
        <v>132</v>
      </c>
      <c r="E664" s="1">
        <v>7</v>
      </c>
      <c r="F664" s="1">
        <v>26691.183012544854</v>
      </c>
      <c r="N664" s="1" t="s">
        <v>8</v>
      </c>
      <c r="O664" s="1" t="s">
        <v>28</v>
      </c>
      <c r="P664" s="1" t="s">
        <v>132</v>
      </c>
      <c r="Q664" s="1">
        <v>8</v>
      </c>
      <c r="R664" s="1">
        <v>38111.983169748237</v>
      </c>
    </row>
    <row r="665" spans="2:18">
      <c r="B665" s="1" t="s">
        <v>0</v>
      </c>
      <c r="C665" s="1" t="s">
        <v>10</v>
      </c>
      <c r="D665" s="1" t="s">
        <v>134</v>
      </c>
      <c r="E665" s="1">
        <v>0.8</v>
      </c>
      <c r="F665" s="1">
        <v>8903.9583437212841</v>
      </c>
      <c r="N665" s="1" t="s">
        <v>3</v>
      </c>
      <c r="O665" s="1" t="s">
        <v>24</v>
      </c>
      <c r="P665" s="1" t="s">
        <v>134</v>
      </c>
      <c r="Q665" s="1">
        <v>20</v>
      </c>
      <c r="R665" s="1">
        <v>118213.37040504631</v>
      </c>
    </row>
    <row r="666" spans="2:18">
      <c r="B666" s="1" t="s">
        <v>3</v>
      </c>
      <c r="C666" s="1" t="s">
        <v>13</v>
      </c>
      <c r="D666" s="1" t="s">
        <v>133</v>
      </c>
      <c r="E666" s="1">
        <v>18</v>
      </c>
      <c r="F666" s="1">
        <v>8725</v>
      </c>
      <c r="N666" s="1" t="s">
        <v>5</v>
      </c>
      <c r="O666" s="1" t="s">
        <v>24</v>
      </c>
      <c r="P666" s="1" t="s">
        <v>133</v>
      </c>
      <c r="Q666" s="1">
        <v>10</v>
      </c>
      <c r="R666" s="1">
        <v>39404.456801682099</v>
      </c>
    </row>
    <row r="667" spans="2:18">
      <c r="B667" s="1" t="s">
        <v>0</v>
      </c>
      <c r="C667" s="1" t="s">
        <v>24</v>
      </c>
      <c r="D667" s="1" t="s">
        <v>134</v>
      </c>
      <c r="E667" s="1">
        <v>4</v>
      </c>
      <c r="F667" s="1">
        <v>50437.70470615309</v>
      </c>
      <c r="N667" s="1" t="s">
        <v>8</v>
      </c>
      <c r="O667" s="1" t="s">
        <v>15</v>
      </c>
      <c r="P667" s="1" t="s">
        <v>132</v>
      </c>
      <c r="Q667" s="1">
        <v>3</v>
      </c>
      <c r="R667" s="1">
        <v>90198.36016840415</v>
      </c>
    </row>
    <row r="668" spans="2:18">
      <c r="B668" s="1" t="s">
        <v>5</v>
      </c>
      <c r="C668" s="1" t="s">
        <v>24</v>
      </c>
      <c r="D668" s="1" t="s">
        <v>131</v>
      </c>
      <c r="E668" s="1">
        <v>15</v>
      </c>
      <c r="F668" s="1">
        <v>67775.665698893223</v>
      </c>
      <c r="N668" s="1" t="s">
        <v>6</v>
      </c>
      <c r="O668" s="1" t="s">
        <v>24</v>
      </c>
      <c r="P668" s="1" t="s">
        <v>134</v>
      </c>
      <c r="Q668" s="1">
        <v>14</v>
      </c>
      <c r="R668" s="1">
        <v>47285.348162018527</v>
      </c>
    </row>
    <row r="669" spans="2:18">
      <c r="B669" s="1" t="s">
        <v>0</v>
      </c>
      <c r="C669" s="1" t="s">
        <v>27</v>
      </c>
      <c r="D669" s="1" t="s">
        <v>134</v>
      </c>
      <c r="E669" s="1">
        <v>6</v>
      </c>
      <c r="F669" s="1">
        <v>52118.160720607324</v>
      </c>
      <c r="N669" s="1" t="s">
        <v>5</v>
      </c>
      <c r="O669" s="1" t="s">
        <v>12</v>
      </c>
      <c r="P669" s="1" t="s">
        <v>134</v>
      </c>
      <c r="Q669" s="1">
        <v>1</v>
      </c>
      <c r="R669" s="1">
        <v>56000</v>
      </c>
    </row>
    <row r="670" spans="2:18">
      <c r="B670" s="1" t="s">
        <v>0</v>
      </c>
      <c r="C670" s="1" t="s">
        <v>10</v>
      </c>
      <c r="D670" s="1" t="s">
        <v>132</v>
      </c>
      <c r="E670" s="1">
        <v>6</v>
      </c>
      <c r="F670" s="1">
        <v>3561.5833374885137</v>
      </c>
      <c r="N670" s="1" t="s">
        <v>0</v>
      </c>
      <c r="O670" s="1" t="s">
        <v>66</v>
      </c>
      <c r="P670" s="1" t="s">
        <v>132</v>
      </c>
      <c r="Q670" s="1">
        <v>2</v>
      </c>
      <c r="R670" s="1">
        <v>5082.6943786459069</v>
      </c>
    </row>
    <row r="671" spans="2:18">
      <c r="B671" s="1" t="s">
        <v>3</v>
      </c>
      <c r="C671" s="1" t="s">
        <v>10</v>
      </c>
      <c r="D671" s="1" t="s">
        <v>134</v>
      </c>
      <c r="E671" s="1">
        <v>21</v>
      </c>
      <c r="F671" s="1">
        <v>8013.5625093491553</v>
      </c>
      <c r="N671" s="1" t="s">
        <v>5</v>
      </c>
      <c r="O671" s="1" t="s">
        <v>24</v>
      </c>
      <c r="P671" s="1" t="s">
        <v>131</v>
      </c>
      <c r="Q671" s="1">
        <v>10</v>
      </c>
      <c r="R671" s="1">
        <v>53590.061250287661</v>
      </c>
    </row>
    <row r="672" spans="2:18">
      <c r="B672" s="1" t="s">
        <v>3</v>
      </c>
      <c r="C672" s="1" t="s">
        <v>25</v>
      </c>
      <c r="D672" s="1" t="s">
        <v>134</v>
      </c>
      <c r="E672" s="1">
        <v>5</v>
      </c>
      <c r="F672" s="1">
        <v>28000</v>
      </c>
      <c r="N672" s="1" t="s">
        <v>4</v>
      </c>
      <c r="O672" s="1" t="s">
        <v>72</v>
      </c>
      <c r="P672" s="1" t="s">
        <v>131</v>
      </c>
      <c r="Q672" s="1">
        <v>17</v>
      </c>
      <c r="R672" s="1">
        <v>76906.906752939132</v>
      </c>
    </row>
    <row r="673" spans="2:18">
      <c r="B673" s="1" t="s">
        <v>0</v>
      </c>
      <c r="C673" s="1" t="s">
        <v>24</v>
      </c>
      <c r="D673" s="1" t="s">
        <v>133</v>
      </c>
      <c r="E673" s="1">
        <v>2</v>
      </c>
      <c r="F673" s="1">
        <v>50064.150455673145</v>
      </c>
      <c r="N673" s="1" t="s">
        <v>0</v>
      </c>
      <c r="O673" s="1" t="s">
        <v>12</v>
      </c>
      <c r="P673" s="1" t="s">
        <v>134</v>
      </c>
      <c r="Q673" s="1">
        <v>5</v>
      </c>
      <c r="R673" s="1">
        <v>85000</v>
      </c>
    </row>
    <row r="674" spans="2:18">
      <c r="B674" s="1" t="s">
        <v>0</v>
      </c>
      <c r="C674" s="1" t="s">
        <v>27</v>
      </c>
      <c r="D674" s="1" t="s">
        <v>134</v>
      </c>
      <c r="E674" s="1">
        <v>9</v>
      </c>
      <c r="F674" s="1">
        <v>50437.70470615309</v>
      </c>
      <c r="N674" s="1" t="s">
        <v>8</v>
      </c>
      <c r="O674" s="1" t="s">
        <v>59</v>
      </c>
      <c r="P674" s="1" t="s">
        <v>133</v>
      </c>
      <c r="Q674" s="1">
        <v>10</v>
      </c>
      <c r="R674" s="1">
        <v>72000</v>
      </c>
    </row>
    <row r="675" spans="2:18">
      <c r="B675" s="1" t="s">
        <v>0</v>
      </c>
      <c r="C675" s="1" t="s">
        <v>12</v>
      </c>
      <c r="D675" s="1" t="s">
        <v>133</v>
      </c>
      <c r="E675" s="1">
        <v>1</v>
      </c>
      <c r="F675" s="1">
        <v>27840</v>
      </c>
      <c r="N675" s="1" t="s">
        <v>0</v>
      </c>
      <c r="O675" s="1" t="s">
        <v>12</v>
      </c>
      <c r="P675" s="1" t="s">
        <v>132</v>
      </c>
      <c r="Q675" s="1">
        <v>7</v>
      </c>
      <c r="R675" s="1">
        <v>55000</v>
      </c>
    </row>
    <row r="676" spans="2:18">
      <c r="B676" s="1" t="s">
        <v>5</v>
      </c>
      <c r="C676" s="1" t="s">
        <v>10</v>
      </c>
      <c r="D676" s="1" t="s">
        <v>133</v>
      </c>
      <c r="E676" s="1">
        <v>1.5</v>
      </c>
      <c r="F676" s="1">
        <v>6232.7708406048987</v>
      </c>
      <c r="N676" s="1" t="s">
        <v>1</v>
      </c>
      <c r="O676" s="1" t="s">
        <v>24</v>
      </c>
      <c r="P676" s="1" t="s">
        <v>134</v>
      </c>
      <c r="Q676" s="1">
        <v>25</v>
      </c>
      <c r="R676" s="1">
        <v>67775.665698893223</v>
      </c>
    </row>
    <row r="677" spans="2:18">
      <c r="B677" s="1" t="s">
        <v>2</v>
      </c>
      <c r="C677" s="1" t="s">
        <v>40</v>
      </c>
      <c r="D677" s="1" t="s">
        <v>133</v>
      </c>
      <c r="E677" s="1">
        <v>25</v>
      </c>
      <c r="F677" s="1">
        <v>50000</v>
      </c>
      <c r="N677" s="1" t="s">
        <v>0</v>
      </c>
      <c r="O677" s="1" t="s">
        <v>24</v>
      </c>
      <c r="P677" s="1" t="s">
        <v>134</v>
      </c>
      <c r="Q677" s="1">
        <v>1</v>
      </c>
      <c r="R677" s="1">
        <v>40586.590505732565</v>
      </c>
    </row>
    <row r="678" spans="2:18">
      <c r="B678" s="1" t="s">
        <v>1</v>
      </c>
      <c r="C678" s="1" t="s">
        <v>76</v>
      </c>
      <c r="D678" s="1" t="s">
        <v>133</v>
      </c>
      <c r="E678" s="1">
        <v>10</v>
      </c>
      <c r="F678" s="1">
        <v>48000</v>
      </c>
      <c r="N678" s="1" t="s">
        <v>0</v>
      </c>
      <c r="O678" s="1" t="s">
        <v>12</v>
      </c>
      <c r="P678" s="1" t="s">
        <v>134</v>
      </c>
      <c r="Q678" s="1">
        <v>25</v>
      </c>
      <c r="R678" s="1">
        <v>50846</v>
      </c>
    </row>
    <row r="679" spans="2:18">
      <c r="B679" s="1" t="s">
        <v>3</v>
      </c>
      <c r="C679" s="1" t="s">
        <v>91</v>
      </c>
      <c r="D679" s="1" t="s">
        <v>134</v>
      </c>
      <c r="E679" s="1">
        <v>21</v>
      </c>
      <c r="F679" s="1">
        <v>24000</v>
      </c>
      <c r="N679" s="1" t="s">
        <v>5</v>
      </c>
      <c r="O679" s="1" t="s">
        <v>12</v>
      </c>
      <c r="P679" s="1" t="s">
        <v>131</v>
      </c>
      <c r="Q679" s="1">
        <v>16</v>
      </c>
      <c r="R679" s="1">
        <v>63000</v>
      </c>
    </row>
    <row r="680" spans="2:18">
      <c r="B680" s="1" t="s">
        <v>0</v>
      </c>
      <c r="C680" s="1" t="s">
        <v>12</v>
      </c>
      <c r="D680" s="1" t="s">
        <v>134</v>
      </c>
      <c r="E680" s="1">
        <v>12</v>
      </c>
      <c r="F680" s="1">
        <v>75000</v>
      </c>
      <c r="N680" s="1" t="s">
        <v>5</v>
      </c>
      <c r="O680" s="1" t="s">
        <v>26</v>
      </c>
      <c r="P680" s="1" t="s">
        <v>134</v>
      </c>
      <c r="Q680" s="1">
        <v>5</v>
      </c>
      <c r="R680" s="1">
        <v>81592.772512210868</v>
      </c>
    </row>
    <row r="681" spans="2:18">
      <c r="B681" s="1" t="s">
        <v>0</v>
      </c>
      <c r="C681" s="1" t="s">
        <v>44</v>
      </c>
      <c r="D681" s="1" t="s">
        <v>134</v>
      </c>
      <c r="E681" s="1">
        <v>2</v>
      </c>
      <c r="F681" s="1">
        <v>58799.349940520107</v>
      </c>
      <c r="N681" s="1" t="s">
        <v>0</v>
      </c>
      <c r="O681" s="1" t="s">
        <v>34</v>
      </c>
      <c r="P681" s="1" t="s">
        <v>132</v>
      </c>
      <c r="Q681" s="1">
        <v>15</v>
      </c>
      <c r="R681" s="1">
        <v>50700</v>
      </c>
    </row>
    <row r="682" spans="2:18">
      <c r="B682" s="1" t="s">
        <v>8</v>
      </c>
      <c r="C682" s="1" t="s">
        <v>13</v>
      </c>
      <c r="D682" s="1" t="s">
        <v>131</v>
      </c>
      <c r="E682" s="1">
        <v>8</v>
      </c>
      <c r="F682" s="1">
        <v>21228.177433598263</v>
      </c>
      <c r="N682" s="1" t="s">
        <v>0</v>
      </c>
      <c r="O682" s="1" t="s">
        <v>24</v>
      </c>
      <c r="P682" s="1" t="s">
        <v>134</v>
      </c>
      <c r="Q682" s="1">
        <v>1</v>
      </c>
      <c r="R682" s="1">
        <v>31523.565441345683</v>
      </c>
    </row>
    <row r="683" spans="2:18">
      <c r="B683" s="1" t="s">
        <v>3</v>
      </c>
      <c r="C683" s="1" t="s">
        <v>12</v>
      </c>
      <c r="D683" s="1" t="s">
        <v>133</v>
      </c>
      <c r="E683" s="1">
        <v>10</v>
      </c>
      <c r="F683" s="1">
        <v>60000</v>
      </c>
      <c r="N683" s="1" t="s">
        <v>0</v>
      </c>
      <c r="O683" s="1" t="s">
        <v>12</v>
      </c>
      <c r="P683" s="1" t="s">
        <v>132</v>
      </c>
      <c r="Q683" s="1">
        <v>6</v>
      </c>
      <c r="R683" s="1">
        <v>70000</v>
      </c>
    </row>
    <row r="684" spans="2:18">
      <c r="B684" s="1" t="s">
        <v>0</v>
      </c>
      <c r="C684" s="1" t="s">
        <v>25</v>
      </c>
      <c r="D684" s="1" t="s">
        <v>131</v>
      </c>
      <c r="E684" s="1">
        <v>10</v>
      </c>
      <c r="F684" s="1">
        <v>18018.883790212141</v>
      </c>
      <c r="N684" s="1" t="s">
        <v>3</v>
      </c>
      <c r="O684" s="1" t="s">
        <v>27</v>
      </c>
      <c r="P684" s="1" t="s">
        <v>133</v>
      </c>
      <c r="Q684" s="1">
        <v>15</v>
      </c>
      <c r="R684" s="1">
        <v>63918.498996971248</v>
      </c>
    </row>
    <row r="685" spans="2:18">
      <c r="B685" s="1" t="s">
        <v>7</v>
      </c>
      <c r="C685" s="1" t="s">
        <v>10</v>
      </c>
      <c r="D685" s="1" t="s">
        <v>134</v>
      </c>
      <c r="E685" s="1">
        <v>7</v>
      </c>
      <c r="F685" s="1">
        <v>7200</v>
      </c>
      <c r="N685" s="1" t="s">
        <v>0</v>
      </c>
      <c r="O685" s="1" t="s">
        <v>94</v>
      </c>
      <c r="P685" s="1" t="s">
        <v>131</v>
      </c>
      <c r="Q685" s="1">
        <v>2</v>
      </c>
      <c r="R685" s="1">
        <v>7261.724659606657</v>
      </c>
    </row>
    <row r="686" spans="2:18">
      <c r="B686" s="1" t="s">
        <v>0</v>
      </c>
      <c r="C686" s="1" t="s">
        <v>12</v>
      </c>
      <c r="D686" s="1" t="s">
        <v>132</v>
      </c>
      <c r="E686" s="1">
        <v>2</v>
      </c>
      <c r="F686" s="1">
        <v>56000</v>
      </c>
      <c r="N686" s="1" t="s">
        <v>2</v>
      </c>
      <c r="O686" s="1" t="s">
        <v>84</v>
      </c>
      <c r="P686" s="1" t="s">
        <v>134</v>
      </c>
      <c r="Q686" s="1">
        <v>2</v>
      </c>
      <c r="R686" s="1">
        <v>11404.820437438224</v>
      </c>
    </row>
    <row r="687" spans="2:18">
      <c r="B687" s="1" t="s">
        <v>0</v>
      </c>
      <c r="C687" s="1" t="s">
        <v>10</v>
      </c>
      <c r="D687" s="1" t="s">
        <v>134</v>
      </c>
      <c r="E687" s="1">
        <v>7.9</v>
      </c>
      <c r="F687" s="1">
        <v>9616.275011218986</v>
      </c>
      <c r="N687" s="1" t="s">
        <v>8</v>
      </c>
      <c r="O687" s="1" t="s">
        <v>40</v>
      </c>
      <c r="P687" s="1" t="s">
        <v>132</v>
      </c>
      <c r="Q687" s="1">
        <v>5</v>
      </c>
      <c r="R687" s="1">
        <v>120000</v>
      </c>
    </row>
    <row r="688" spans="2:18">
      <c r="B688" s="1" t="s">
        <v>3</v>
      </c>
      <c r="C688" s="1" t="s">
        <v>92</v>
      </c>
      <c r="D688" s="1" t="s">
        <v>134</v>
      </c>
      <c r="E688" s="1">
        <v>9</v>
      </c>
      <c r="F688" s="1">
        <v>51497.005988023957</v>
      </c>
      <c r="N688" s="1" t="s">
        <v>0</v>
      </c>
      <c r="O688" s="1" t="s">
        <v>26</v>
      </c>
      <c r="P688" s="1" t="s">
        <v>134</v>
      </c>
      <c r="Q688" s="1">
        <v>5</v>
      </c>
      <c r="R688" s="1">
        <v>91791.869076237213</v>
      </c>
    </row>
    <row r="689" spans="2:18">
      <c r="B689" s="1" t="s">
        <v>3</v>
      </c>
      <c r="C689" s="1" t="s">
        <v>28</v>
      </c>
      <c r="D689" s="1" t="s">
        <v>131</v>
      </c>
      <c r="E689" s="1">
        <v>25</v>
      </c>
      <c r="F689" s="1">
        <v>104172.75399731184</v>
      </c>
      <c r="N689" s="1" t="s">
        <v>0</v>
      </c>
      <c r="O689" s="1" t="s">
        <v>26</v>
      </c>
      <c r="P689" s="1" t="s">
        <v>133</v>
      </c>
      <c r="Q689" s="1">
        <v>7</v>
      </c>
      <c r="R689" s="1">
        <v>112190.06220428993</v>
      </c>
    </row>
    <row r="690" spans="2:18">
      <c r="B690" s="1" t="s">
        <v>3</v>
      </c>
      <c r="C690" s="1" t="s">
        <v>12</v>
      </c>
      <c r="D690" s="1" t="s">
        <v>134</v>
      </c>
      <c r="E690" s="1">
        <v>2</v>
      </c>
      <c r="F690" s="1">
        <v>88000</v>
      </c>
      <c r="N690" s="1" t="s">
        <v>3</v>
      </c>
      <c r="O690" s="1" t="s">
        <v>12</v>
      </c>
      <c r="P690" s="1" t="s">
        <v>133</v>
      </c>
      <c r="Q690" s="1">
        <v>18</v>
      </c>
      <c r="R690" s="1">
        <v>40000</v>
      </c>
    </row>
    <row r="691" spans="2:18">
      <c r="B691" s="1" t="s">
        <v>0</v>
      </c>
      <c r="C691" s="1" t="s">
        <v>12</v>
      </c>
      <c r="D691" s="1" t="s">
        <v>134</v>
      </c>
      <c r="E691" s="1">
        <v>6</v>
      </c>
      <c r="F691" s="1">
        <v>80000</v>
      </c>
      <c r="N691" s="1" t="s">
        <v>5</v>
      </c>
      <c r="O691" s="1" t="s">
        <v>12</v>
      </c>
      <c r="P691" s="1" t="s">
        <v>134</v>
      </c>
      <c r="Q691" s="1">
        <v>12</v>
      </c>
      <c r="R691" s="1">
        <v>107000</v>
      </c>
    </row>
    <row r="692" spans="2:18">
      <c r="B692" s="1" t="s">
        <v>5</v>
      </c>
      <c r="C692" s="1" t="s">
        <v>24</v>
      </c>
      <c r="D692" s="1" t="s">
        <v>134</v>
      </c>
      <c r="E692" s="1">
        <v>20</v>
      </c>
      <c r="F692" s="1">
        <v>19000</v>
      </c>
      <c r="N692" s="1" t="s">
        <v>3</v>
      </c>
      <c r="O692" s="1" t="s">
        <v>12</v>
      </c>
      <c r="P692" s="1" t="s">
        <v>134</v>
      </c>
      <c r="Q692" s="1">
        <v>10</v>
      </c>
      <c r="R692" s="1">
        <v>82000</v>
      </c>
    </row>
    <row r="693" spans="2:18">
      <c r="B693" s="1" t="s">
        <v>8</v>
      </c>
      <c r="C693" s="1" t="s">
        <v>73</v>
      </c>
      <c r="D693" s="1" t="s">
        <v>134</v>
      </c>
      <c r="E693" s="1">
        <v>3</v>
      </c>
      <c r="F693" s="1">
        <v>19055.991584874118</v>
      </c>
      <c r="N693" s="1" t="s">
        <v>8</v>
      </c>
      <c r="O693" s="1" t="s">
        <v>26</v>
      </c>
      <c r="P693" s="1" t="s">
        <v>134</v>
      </c>
      <c r="Q693" s="1">
        <v>15</v>
      </c>
      <c r="R693" s="1">
        <v>101990.96564026357</v>
      </c>
    </row>
    <row r="694" spans="2:18">
      <c r="B694" s="1" t="s">
        <v>8</v>
      </c>
      <c r="C694" s="1" t="s">
        <v>10</v>
      </c>
      <c r="D694" s="1" t="s">
        <v>131</v>
      </c>
      <c r="E694" s="1">
        <v>15</v>
      </c>
      <c r="F694" s="1">
        <v>8547.8000099724322</v>
      </c>
      <c r="N694" s="1" t="s">
        <v>3</v>
      </c>
      <c r="O694" s="1" t="s">
        <v>26</v>
      </c>
      <c r="P694" s="1" t="s">
        <v>133</v>
      </c>
      <c r="Q694" s="1">
        <v>4</v>
      </c>
      <c r="R694" s="1">
        <v>43000</v>
      </c>
    </row>
    <row r="695" spans="2:18">
      <c r="B695" s="1" t="s">
        <v>8</v>
      </c>
      <c r="C695" s="1" t="s">
        <v>10</v>
      </c>
      <c r="D695" s="1" t="s">
        <v>131</v>
      </c>
      <c r="E695" s="1">
        <v>13</v>
      </c>
      <c r="F695" s="1">
        <v>19588.708356186824</v>
      </c>
      <c r="N695" s="1" t="s">
        <v>1</v>
      </c>
      <c r="O695" s="1" t="s">
        <v>12</v>
      </c>
      <c r="P695" s="1" t="s">
        <v>134</v>
      </c>
      <c r="Q695" s="1">
        <v>20</v>
      </c>
      <c r="R695" s="1">
        <v>69000</v>
      </c>
    </row>
    <row r="696" spans="2:18">
      <c r="B696" s="1" t="s">
        <v>0</v>
      </c>
      <c r="C696" s="1" t="s">
        <v>12</v>
      </c>
      <c r="D696" s="1" t="s">
        <v>134</v>
      </c>
      <c r="E696" s="1">
        <v>1.5</v>
      </c>
      <c r="F696" s="1">
        <v>61000</v>
      </c>
      <c r="N696" s="1" t="s">
        <v>3</v>
      </c>
      <c r="O696" s="1" t="s">
        <v>10</v>
      </c>
      <c r="P696" s="1" t="s">
        <v>133</v>
      </c>
      <c r="Q696" s="1">
        <v>3</v>
      </c>
      <c r="R696" s="1">
        <v>30000</v>
      </c>
    </row>
    <row r="697" spans="2:18">
      <c r="B697" s="1" t="s">
        <v>5</v>
      </c>
      <c r="C697" s="1" t="s">
        <v>24</v>
      </c>
      <c r="D697" s="1" t="s">
        <v>131</v>
      </c>
      <c r="E697" s="1">
        <v>10</v>
      </c>
      <c r="F697" s="1">
        <v>53590.061250287661</v>
      </c>
      <c r="N697" s="1" t="s">
        <v>0</v>
      </c>
      <c r="O697" s="1" t="s">
        <v>26</v>
      </c>
      <c r="P697" s="1" t="s">
        <v>132</v>
      </c>
      <c r="Q697" s="1">
        <v>2</v>
      </c>
      <c r="R697" s="1">
        <v>48955.663507326513</v>
      </c>
    </row>
    <row r="698" spans="2:18">
      <c r="B698" s="1" t="s">
        <v>5</v>
      </c>
      <c r="C698" s="1" t="s">
        <v>24</v>
      </c>
      <c r="D698" s="1" t="s">
        <v>131</v>
      </c>
      <c r="E698" s="1">
        <v>10</v>
      </c>
      <c r="F698" s="1">
        <v>53590.061250287661</v>
      </c>
      <c r="N698" s="1" t="s">
        <v>3</v>
      </c>
      <c r="O698" s="1" t="s">
        <v>12</v>
      </c>
      <c r="P698" s="1" t="s">
        <v>134</v>
      </c>
      <c r="Q698" s="1">
        <v>8</v>
      </c>
      <c r="R698" s="1">
        <v>70000</v>
      </c>
    </row>
    <row r="699" spans="2:18">
      <c r="B699" s="1" t="s">
        <v>3</v>
      </c>
      <c r="C699" s="1" t="s">
        <v>10</v>
      </c>
      <c r="D699" s="1" t="s">
        <v>134</v>
      </c>
      <c r="E699" s="1">
        <v>1</v>
      </c>
      <c r="F699" s="1">
        <v>4451.9791718606421</v>
      </c>
      <c r="N699" s="1" t="s">
        <v>0</v>
      </c>
      <c r="O699" s="1" t="s">
        <v>12</v>
      </c>
      <c r="P699" s="1" t="s">
        <v>134</v>
      </c>
      <c r="Q699" s="1">
        <v>7</v>
      </c>
      <c r="R699" s="1">
        <v>45000</v>
      </c>
    </row>
    <row r="700" spans="2:18">
      <c r="B700" s="1" t="s">
        <v>3</v>
      </c>
      <c r="C700" s="1" t="s">
        <v>37</v>
      </c>
      <c r="D700" s="1" t="s">
        <v>132</v>
      </c>
      <c r="E700" s="1">
        <v>12</v>
      </c>
      <c r="F700" s="1">
        <v>25407.988779832154</v>
      </c>
      <c r="N700" s="1" t="s">
        <v>4</v>
      </c>
      <c r="O700" s="1" t="s">
        <v>84</v>
      </c>
      <c r="P700" s="1" t="s">
        <v>131</v>
      </c>
      <c r="Q700" s="1">
        <v>12</v>
      </c>
      <c r="R700" s="1">
        <v>35000</v>
      </c>
    </row>
    <row r="701" spans="2:18">
      <c r="B701" s="1" t="s">
        <v>5</v>
      </c>
      <c r="C701" s="1" t="s">
        <v>32</v>
      </c>
      <c r="D701" s="1" t="s">
        <v>131</v>
      </c>
      <c r="E701" s="1">
        <v>14</v>
      </c>
      <c r="F701" s="1">
        <v>23000</v>
      </c>
      <c r="N701" s="1" t="s">
        <v>3</v>
      </c>
      <c r="O701" s="1" t="s">
        <v>10</v>
      </c>
      <c r="P701" s="1" t="s">
        <v>133</v>
      </c>
      <c r="Q701" s="1">
        <v>29</v>
      </c>
      <c r="R701" s="1">
        <v>8903.9583437212841</v>
      </c>
    </row>
    <row r="702" spans="2:18">
      <c r="B702" s="1" t="s">
        <v>3</v>
      </c>
      <c r="C702" s="1" t="s">
        <v>10</v>
      </c>
      <c r="D702" s="1" t="s">
        <v>132</v>
      </c>
      <c r="E702" s="1">
        <v>13</v>
      </c>
      <c r="F702" s="1">
        <v>16027.125018698311</v>
      </c>
      <c r="N702" s="1" t="s">
        <v>3</v>
      </c>
      <c r="O702" s="1" t="s">
        <v>84</v>
      </c>
      <c r="P702" s="1" t="s">
        <v>133</v>
      </c>
      <c r="Q702" s="1">
        <v>20</v>
      </c>
      <c r="R702" s="1">
        <v>28353.650809742252</v>
      </c>
    </row>
    <row r="703" spans="2:18">
      <c r="B703" s="1" t="s">
        <v>2</v>
      </c>
      <c r="C703" s="1" t="s">
        <v>12</v>
      </c>
      <c r="D703" s="1" t="s">
        <v>132</v>
      </c>
      <c r="E703" s="1">
        <v>6</v>
      </c>
      <c r="F703" s="1">
        <v>60000</v>
      </c>
      <c r="N703" s="1" t="s">
        <v>0</v>
      </c>
      <c r="O703" s="1" t="s">
        <v>10</v>
      </c>
      <c r="P703" s="1" t="s">
        <v>134</v>
      </c>
      <c r="Q703" s="1">
        <v>10</v>
      </c>
      <c r="R703" s="1">
        <v>11800</v>
      </c>
    </row>
    <row r="704" spans="2:18">
      <c r="B704" s="1" t="s">
        <v>0</v>
      </c>
      <c r="C704" s="1" t="s">
        <v>10</v>
      </c>
      <c r="D704" s="1" t="s">
        <v>134</v>
      </c>
      <c r="E704" s="1">
        <v>5</v>
      </c>
      <c r="F704" s="1">
        <v>4800</v>
      </c>
      <c r="N704" s="1" t="s">
        <v>3</v>
      </c>
      <c r="O704" s="1" t="s">
        <v>10</v>
      </c>
      <c r="P704" s="1" t="s">
        <v>131</v>
      </c>
      <c r="Q704" s="1">
        <v>6</v>
      </c>
      <c r="R704" s="1">
        <v>6410.8500074793246</v>
      </c>
    </row>
    <row r="705" spans="2:18">
      <c r="B705" s="1" t="s">
        <v>3</v>
      </c>
      <c r="C705" s="1" t="s">
        <v>72</v>
      </c>
      <c r="D705" s="1" t="s">
        <v>134</v>
      </c>
      <c r="E705" s="1">
        <v>25</v>
      </c>
      <c r="F705" s="1">
        <v>106815.148267971</v>
      </c>
      <c r="N705" s="1" t="s">
        <v>0</v>
      </c>
      <c r="O705" s="1" t="s">
        <v>12</v>
      </c>
      <c r="P705" s="1" t="s">
        <v>134</v>
      </c>
      <c r="Q705" s="1">
        <v>3</v>
      </c>
      <c r="R705" s="1">
        <v>50000</v>
      </c>
    </row>
    <row r="706" spans="2:18">
      <c r="B706" s="1" t="s">
        <v>8</v>
      </c>
      <c r="C706" s="1" t="s">
        <v>10</v>
      </c>
      <c r="D706" s="1" t="s">
        <v>133</v>
      </c>
      <c r="E706" s="1">
        <v>3</v>
      </c>
      <c r="F706" s="1">
        <v>8903.9583437212841</v>
      </c>
      <c r="N706" s="1" t="s">
        <v>3</v>
      </c>
      <c r="O706" s="1" t="s">
        <v>65</v>
      </c>
      <c r="P706" s="1" t="s">
        <v>131</v>
      </c>
      <c r="Q706" s="1">
        <v>10</v>
      </c>
      <c r="R706" s="1">
        <v>85000</v>
      </c>
    </row>
    <row r="707" spans="2:18">
      <c r="B707" s="1" t="s">
        <v>3</v>
      </c>
      <c r="C707" s="1" t="s">
        <v>12</v>
      </c>
      <c r="D707" s="1" t="s">
        <v>134</v>
      </c>
      <c r="E707" s="1">
        <v>12</v>
      </c>
      <c r="F707" s="1">
        <v>60000</v>
      </c>
      <c r="N707" s="1" t="s">
        <v>3</v>
      </c>
      <c r="O707" s="1" t="s">
        <v>10</v>
      </c>
      <c r="P707" s="1" t="s">
        <v>133</v>
      </c>
      <c r="Q707" s="1">
        <v>10</v>
      </c>
      <c r="R707" s="1">
        <v>17807.916687442568</v>
      </c>
    </row>
    <row r="708" spans="2:18">
      <c r="B708" s="1" t="s">
        <v>3</v>
      </c>
      <c r="C708" s="1" t="s">
        <v>10</v>
      </c>
      <c r="D708" s="1" t="s">
        <v>134</v>
      </c>
      <c r="E708" s="1">
        <v>4</v>
      </c>
      <c r="F708" s="1">
        <v>46300.583387350678</v>
      </c>
      <c r="N708" s="1" t="s">
        <v>1</v>
      </c>
      <c r="O708" s="1" t="s">
        <v>10</v>
      </c>
      <c r="P708" s="1" t="s">
        <v>131</v>
      </c>
      <c r="Q708" s="1">
        <v>8</v>
      </c>
      <c r="R708" s="1">
        <v>16027.125018698311</v>
      </c>
    </row>
    <row r="709" spans="2:18">
      <c r="B709" s="1" t="s">
        <v>3</v>
      </c>
      <c r="C709" s="1" t="s">
        <v>10</v>
      </c>
      <c r="D709" s="1" t="s">
        <v>133</v>
      </c>
      <c r="E709" s="1">
        <v>3</v>
      </c>
      <c r="F709" s="1">
        <v>13355.937515581925</v>
      </c>
      <c r="N709" s="1" t="s">
        <v>4</v>
      </c>
      <c r="O709" s="1" t="s">
        <v>12</v>
      </c>
      <c r="P709" s="1" t="s">
        <v>131</v>
      </c>
      <c r="Q709" s="1">
        <v>27</v>
      </c>
      <c r="R709" s="1">
        <v>192000</v>
      </c>
    </row>
    <row r="710" spans="2:18">
      <c r="B710" s="1" t="s">
        <v>6</v>
      </c>
      <c r="C710" s="1" t="s">
        <v>12</v>
      </c>
      <c r="D710" s="1" t="s">
        <v>134</v>
      </c>
      <c r="E710" s="1">
        <v>10</v>
      </c>
      <c r="F710" s="1">
        <v>74000</v>
      </c>
      <c r="N710" s="1" t="s">
        <v>0</v>
      </c>
      <c r="O710" s="1" t="s">
        <v>12</v>
      </c>
      <c r="P710" s="1" t="s">
        <v>131</v>
      </c>
      <c r="Q710" s="1">
        <v>6</v>
      </c>
      <c r="R710" s="1">
        <v>54000</v>
      </c>
    </row>
    <row r="711" spans="2:18">
      <c r="B711" s="1" t="s">
        <v>0</v>
      </c>
      <c r="C711" s="1" t="s">
        <v>12</v>
      </c>
      <c r="D711" s="1" t="s">
        <v>133</v>
      </c>
      <c r="E711" s="1">
        <v>13</v>
      </c>
      <c r="F711" s="1">
        <v>95856</v>
      </c>
      <c r="N711" s="1" t="s">
        <v>3</v>
      </c>
      <c r="O711" s="1" t="s">
        <v>10</v>
      </c>
      <c r="P711" s="1" t="s">
        <v>134</v>
      </c>
      <c r="Q711" s="1">
        <v>12</v>
      </c>
      <c r="R711" s="1">
        <v>18000</v>
      </c>
    </row>
    <row r="712" spans="2:18">
      <c r="B712" s="1" t="s">
        <v>5</v>
      </c>
      <c r="C712" s="1" t="s">
        <v>12</v>
      </c>
      <c r="D712" s="1" t="s">
        <v>133</v>
      </c>
      <c r="E712" s="1">
        <v>15</v>
      </c>
      <c r="F712" s="1">
        <v>40000</v>
      </c>
      <c r="N712" s="1" t="s">
        <v>7</v>
      </c>
      <c r="O712" s="1" t="s">
        <v>10</v>
      </c>
      <c r="P712" s="1" t="s">
        <v>133</v>
      </c>
      <c r="Q712" s="1">
        <v>5</v>
      </c>
      <c r="R712" s="1">
        <v>5342.3750062327708</v>
      </c>
    </row>
    <row r="713" spans="2:18">
      <c r="B713" s="1" t="s">
        <v>3</v>
      </c>
      <c r="C713" s="1" t="s">
        <v>93</v>
      </c>
      <c r="D713" s="1" t="s">
        <v>133</v>
      </c>
      <c r="E713" s="1">
        <v>5</v>
      </c>
      <c r="F713" s="1">
        <v>4400</v>
      </c>
      <c r="N713" s="1" t="s">
        <v>3</v>
      </c>
      <c r="O713" s="1" t="s">
        <v>10</v>
      </c>
      <c r="P713" s="1" t="s">
        <v>131</v>
      </c>
      <c r="Q713" s="1">
        <v>3</v>
      </c>
      <c r="R713" s="1">
        <v>7123.1666749770275</v>
      </c>
    </row>
    <row r="714" spans="2:18">
      <c r="B714" s="1" t="s">
        <v>0</v>
      </c>
      <c r="C714" s="1" t="s">
        <v>12</v>
      </c>
      <c r="D714" s="1" t="s">
        <v>134</v>
      </c>
      <c r="E714" s="1">
        <v>30</v>
      </c>
      <c r="F714" s="1">
        <v>90000</v>
      </c>
      <c r="N714" s="1" t="s">
        <v>3</v>
      </c>
      <c r="O714" s="1" t="s">
        <v>95</v>
      </c>
      <c r="P714" s="1" t="s">
        <v>134</v>
      </c>
      <c r="Q714" s="1">
        <v>10</v>
      </c>
      <c r="R714" s="1">
        <v>15000</v>
      </c>
    </row>
    <row r="715" spans="2:18">
      <c r="B715" s="1" t="s">
        <v>3</v>
      </c>
      <c r="C715" s="1" t="s">
        <v>10</v>
      </c>
      <c r="D715" s="1" t="s">
        <v>131</v>
      </c>
      <c r="E715" s="1">
        <v>2</v>
      </c>
      <c r="F715" s="1">
        <v>8013.5625093491553</v>
      </c>
      <c r="N715" s="1" t="s">
        <v>0</v>
      </c>
      <c r="O715" s="1" t="s">
        <v>10</v>
      </c>
      <c r="P715" s="1" t="s">
        <v>134</v>
      </c>
      <c r="Q715" s="1">
        <v>12</v>
      </c>
      <c r="R715" s="1">
        <v>14000</v>
      </c>
    </row>
    <row r="716" spans="2:18">
      <c r="B716" s="1" t="s">
        <v>3</v>
      </c>
      <c r="C716" s="1" t="s">
        <v>10</v>
      </c>
      <c r="D716" s="1" t="s">
        <v>134</v>
      </c>
      <c r="E716" s="1">
        <v>8.5</v>
      </c>
      <c r="F716" s="1">
        <v>17807.916687442568</v>
      </c>
      <c r="N716" s="1" t="s">
        <v>0</v>
      </c>
      <c r="O716" s="1" t="s">
        <v>10</v>
      </c>
      <c r="P716" s="1" t="s">
        <v>131</v>
      </c>
      <c r="Q716" s="1">
        <v>4</v>
      </c>
      <c r="R716" s="1">
        <v>8000</v>
      </c>
    </row>
    <row r="717" spans="2:18">
      <c r="B717" s="1" t="s">
        <v>7</v>
      </c>
      <c r="C717" s="1" t="s">
        <v>10</v>
      </c>
      <c r="D717" s="1" t="s">
        <v>134</v>
      </c>
      <c r="E717" s="1">
        <v>6</v>
      </c>
      <c r="F717" s="1">
        <v>12465.541681209797</v>
      </c>
      <c r="N717" s="1" t="s">
        <v>6</v>
      </c>
      <c r="O717" s="1" t="s">
        <v>43</v>
      </c>
      <c r="P717" s="1" t="s">
        <v>133</v>
      </c>
      <c r="Q717" s="1">
        <v>7</v>
      </c>
      <c r="R717" s="1">
        <v>12500</v>
      </c>
    </row>
    <row r="718" spans="2:18">
      <c r="B718" s="1" t="s">
        <v>0</v>
      </c>
      <c r="C718" s="1" t="s">
        <v>40</v>
      </c>
      <c r="D718" s="1" t="s">
        <v>132</v>
      </c>
      <c r="E718" s="1">
        <v>6</v>
      </c>
      <c r="F718" s="1">
        <v>80000</v>
      </c>
      <c r="N718" s="1" t="s">
        <v>5</v>
      </c>
      <c r="O718" s="1" t="s">
        <v>12</v>
      </c>
      <c r="P718" s="1" t="s">
        <v>134</v>
      </c>
      <c r="Q718" s="1">
        <v>12</v>
      </c>
      <c r="R718" s="1">
        <v>140000</v>
      </c>
    </row>
    <row r="719" spans="2:18">
      <c r="B719" s="1" t="s">
        <v>3</v>
      </c>
      <c r="C719" s="1" t="s">
        <v>12</v>
      </c>
      <c r="D719" s="1" t="s">
        <v>134</v>
      </c>
      <c r="E719" s="1">
        <v>11</v>
      </c>
      <c r="F719" s="1">
        <v>100000</v>
      </c>
      <c r="N719" s="1" t="s">
        <v>8</v>
      </c>
      <c r="O719" s="1" t="s">
        <v>13</v>
      </c>
      <c r="P719" s="1" t="s">
        <v>134</v>
      </c>
      <c r="Q719" s="1">
        <v>1</v>
      </c>
      <c r="R719" s="1">
        <v>12000</v>
      </c>
    </row>
    <row r="720" spans="2:18">
      <c r="B720" s="1" t="s">
        <v>5</v>
      </c>
      <c r="C720" s="1" t="s">
        <v>76</v>
      </c>
      <c r="D720" s="1" t="s">
        <v>133</v>
      </c>
      <c r="E720" s="1">
        <v>25</v>
      </c>
      <c r="F720" s="1">
        <v>49200</v>
      </c>
      <c r="N720" s="1" t="s">
        <v>0</v>
      </c>
      <c r="O720" s="1" t="s">
        <v>22</v>
      </c>
      <c r="P720" s="1" t="s">
        <v>133</v>
      </c>
      <c r="Q720" s="1">
        <v>15</v>
      </c>
      <c r="R720" s="1">
        <v>38111.983169748237</v>
      </c>
    </row>
    <row r="721" spans="2:18">
      <c r="B721" s="1" t="s">
        <v>3</v>
      </c>
      <c r="C721" s="1" t="s">
        <v>10</v>
      </c>
      <c r="D721" s="1" t="s">
        <v>134</v>
      </c>
      <c r="E721" s="1">
        <v>1</v>
      </c>
      <c r="F721" s="1">
        <v>9000</v>
      </c>
      <c r="N721" s="1" t="s">
        <v>3</v>
      </c>
      <c r="O721" s="1" t="s">
        <v>10</v>
      </c>
      <c r="P721" s="1" t="s">
        <v>133</v>
      </c>
      <c r="Q721" s="1">
        <v>2</v>
      </c>
      <c r="R721" s="1">
        <v>10684.750012465542</v>
      </c>
    </row>
    <row r="722" spans="2:18">
      <c r="B722" s="1" t="s">
        <v>0</v>
      </c>
      <c r="C722" s="1" t="s">
        <v>10</v>
      </c>
      <c r="D722" s="1" t="s">
        <v>134</v>
      </c>
      <c r="E722" s="1">
        <v>6</v>
      </c>
      <c r="F722" s="1">
        <v>5342.3750062327708</v>
      </c>
      <c r="N722" s="1" t="s">
        <v>0</v>
      </c>
      <c r="O722" s="1" t="s">
        <v>10</v>
      </c>
      <c r="P722" s="1" t="s">
        <v>134</v>
      </c>
      <c r="Q722" s="1">
        <v>1.5</v>
      </c>
      <c r="R722" s="1">
        <v>6232.7708406048987</v>
      </c>
    </row>
    <row r="723" spans="2:18">
      <c r="B723" s="1" t="s">
        <v>3</v>
      </c>
      <c r="C723" s="1" t="s">
        <v>13</v>
      </c>
      <c r="D723" s="1" t="s">
        <v>134</v>
      </c>
      <c r="E723" s="1">
        <v>15</v>
      </c>
      <c r="F723" s="1">
        <v>40000</v>
      </c>
      <c r="N723" s="1" t="s">
        <v>0</v>
      </c>
      <c r="O723" s="1" t="s">
        <v>13</v>
      </c>
      <c r="P723" s="1" t="s">
        <v>131</v>
      </c>
      <c r="Q723" s="1">
        <v>8</v>
      </c>
      <c r="R723" s="1">
        <v>45000</v>
      </c>
    </row>
    <row r="724" spans="2:18">
      <c r="B724" s="1" t="s">
        <v>0</v>
      </c>
      <c r="C724" s="1" t="s">
        <v>24</v>
      </c>
      <c r="D724" s="1" t="s">
        <v>134</v>
      </c>
      <c r="E724" s="1">
        <v>2</v>
      </c>
      <c r="F724" s="1">
        <v>40980.635073749385</v>
      </c>
      <c r="N724" s="1" t="s">
        <v>3</v>
      </c>
      <c r="O724" s="1" t="s">
        <v>12</v>
      </c>
      <c r="P724" s="1" t="s">
        <v>132</v>
      </c>
      <c r="Q724" s="1">
        <v>6</v>
      </c>
      <c r="R724" s="1">
        <v>80000</v>
      </c>
    </row>
    <row r="725" spans="2:18">
      <c r="B725" s="1" t="s">
        <v>5</v>
      </c>
      <c r="C725" s="1" t="s">
        <v>24</v>
      </c>
      <c r="D725" s="1" t="s">
        <v>133</v>
      </c>
      <c r="E725" s="1">
        <v>8</v>
      </c>
      <c r="F725" s="1">
        <v>45709.169889951241</v>
      </c>
      <c r="N725" s="1" t="s">
        <v>0</v>
      </c>
      <c r="O725" s="1" t="s">
        <v>10</v>
      </c>
      <c r="P725" s="1" t="s">
        <v>134</v>
      </c>
      <c r="Q725" s="1">
        <v>7</v>
      </c>
      <c r="R725" s="1">
        <v>26711.875031163851</v>
      </c>
    </row>
    <row r="726" spans="2:18">
      <c r="B726" s="1" t="s">
        <v>3</v>
      </c>
      <c r="C726" s="1" t="s">
        <v>10</v>
      </c>
      <c r="D726" s="1" t="s">
        <v>134</v>
      </c>
      <c r="E726" s="1">
        <v>1</v>
      </c>
      <c r="F726" s="1">
        <v>7123.1666749770275</v>
      </c>
      <c r="N726" s="1" t="s">
        <v>0</v>
      </c>
      <c r="O726" s="1" t="s">
        <v>96</v>
      </c>
      <c r="P726" s="1" t="s">
        <v>134</v>
      </c>
      <c r="Q726" s="1">
        <v>17</v>
      </c>
      <c r="R726" s="1">
        <v>100000</v>
      </c>
    </row>
    <row r="727" spans="2:18">
      <c r="B727" s="1" t="s">
        <v>1</v>
      </c>
      <c r="C727" s="1" t="s">
        <v>57</v>
      </c>
      <c r="D727" s="1" t="s">
        <v>134</v>
      </c>
      <c r="E727" s="1">
        <v>12</v>
      </c>
      <c r="F727" s="1">
        <v>100000</v>
      </c>
      <c r="N727" s="1" t="s">
        <v>3</v>
      </c>
      <c r="O727" s="1" t="s">
        <v>26</v>
      </c>
      <c r="P727" s="1" t="s">
        <v>134</v>
      </c>
      <c r="Q727" s="1">
        <v>10</v>
      </c>
      <c r="R727" s="1">
        <v>69353.856635379227</v>
      </c>
    </row>
    <row r="728" spans="2:18">
      <c r="B728" s="1" t="s">
        <v>0</v>
      </c>
      <c r="C728" s="1" t="s">
        <v>28</v>
      </c>
      <c r="D728" s="1" t="s">
        <v>134</v>
      </c>
      <c r="E728" s="1">
        <v>15</v>
      </c>
      <c r="F728" s="1">
        <v>78764.765217479682</v>
      </c>
      <c r="N728" s="1" t="s">
        <v>1</v>
      </c>
      <c r="O728" s="1" t="s">
        <v>26</v>
      </c>
      <c r="P728" s="1" t="s">
        <v>134</v>
      </c>
      <c r="Q728" s="1">
        <v>30</v>
      </c>
      <c r="R728" s="1">
        <v>49975.573163729154</v>
      </c>
    </row>
    <row r="729" spans="2:18">
      <c r="B729" s="1" t="s">
        <v>0</v>
      </c>
      <c r="C729" s="1" t="s">
        <v>26</v>
      </c>
      <c r="D729" s="1" t="s">
        <v>133</v>
      </c>
      <c r="E729" s="1">
        <v>10</v>
      </c>
      <c r="F729" s="1">
        <v>152986.44846039536</v>
      </c>
      <c r="N729" s="1" t="s">
        <v>3</v>
      </c>
      <c r="O729" s="1" t="s">
        <v>10</v>
      </c>
      <c r="P729" s="1" t="s">
        <v>133</v>
      </c>
      <c r="Q729" s="1">
        <v>5</v>
      </c>
      <c r="R729" s="1">
        <v>10239.552095279476</v>
      </c>
    </row>
    <row r="730" spans="2:18">
      <c r="B730" s="1" t="s">
        <v>0</v>
      </c>
      <c r="C730" s="1" t="s">
        <v>18</v>
      </c>
      <c r="D730" s="1" t="s">
        <v>131</v>
      </c>
      <c r="E730" s="1">
        <v>12</v>
      </c>
      <c r="F730" s="1">
        <v>44463.980364706273</v>
      </c>
      <c r="N730" s="1" t="s">
        <v>2</v>
      </c>
      <c r="O730" s="1" t="s">
        <v>10</v>
      </c>
      <c r="P730" s="1" t="s">
        <v>134</v>
      </c>
      <c r="Q730" s="1">
        <v>2</v>
      </c>
      <c r="R730" s="1">
        <v>8903.9583437212841</v>
      </c>
    </row>
    <row r="731" spans="2:18">
      <c r="B731" s="1" t="s">
        <v>8</v>
      </c>
      <c r="C731" s="1" t="s">
        <v>28</v>
      </c>
      <c r="D731" s="1" t="s">
        <v>132</v>
      </c>
      <c r="E731" s="1">
        <v>8</v>
      </c>
      <c r="F731" s="1">
        <v>38111.983169748237</v>
      </c>
      <c r="N731" s="1" t="s">
        <v>0</v>
      </c>
      <c r="O731" s="1" t="s">
        <v>87</v>
      </c>
      <c r="P731" s="1" t="s">
        <v>133</v>
      </c>
      <c r="Q731" s="1">
        <v>10</v>
      </c>
      <c r="R731" s="1">
        <v>36000</v>
      </c>
    </row>
    <row r="732" spans="2:18">
      <c r="B732" s="1" t="s">
        <v>3</v>
      </c>
      <c r="C732" s="1" t="s">
        <v>24</v>
      </c>
      <c r="D732" s="1" t="s">
        <v>134</v>
      </c>
      <c r="E732" s="1">
        <v>20</v>
      </c>
      <c r="F732" s="1">
        <v>118213.37040504631</v>
      </c>
      <c r="N732" s="1" t="s">
        <v>7</v>
      </c>
      <c r="O732" s="1" t="s">
        <v>10</v>
      </c>
      <c r="P732" s="1" t="s">
        <v>132</v>
      </c>
      <c r="Q732" s="1">
        <v>4.5</v>
      </c>
      <c r="R732" s="1">
        <v>3739.6625043629392</v>
      </c>
    </row>
    <row r="733" spans="2:18">
      <c r="B733" s="1" t="s">
        <v>5</v>
      </c>
      <c r="C733" s="1" t="s">
        <v>24</v>
      </c>
      <c r="D733" s="1" t="s">
        <v>133</v>
      </c>
      <c r="E733" s="1">
        <v>10</v>
      </c>
      <c r="F733" s="1">
        <v>39404.456801682099</v>
      </c>
      <c r="N733" s="1" t="s">
        <v>0</v>
      </c>
      <c r="O733" s="1" t="s">
        <v>28</v>
      </c>
      <c r="P733" s="1" t="s">
        <v>134</v>
      </c>
      <c r="Q733" s="1">
        <v>8</v>
      </c>
      <c r="R733" s="1">
        <v>61614.372791092981</v>
      </c>
    </row>
    <row r="734" spans="2:18">
      <c r="B734" s="1" t="s">
        <v>8</v>
      </c>
      <c r="C734" s="1" t="s">
        <v>15</v>
      </c>
      <c r="D734" s="1" t="s">
        <v>132</v>
      </c>
      <c r="E734" s="1">
        <v>3</v>
      </c>
      <c r="F734" s="1">
        <v>90198.36016840415</v>
      </c>
      <c r="N734" s="1" t="s">
        <v>7</v>
      </c>
      <c r="O734" s="1" t="s">
        <v>10</v>
      </c>
      <c r="P734" s="1" t="s">
        <v>133</v>
      </c>
      <c r="Q734" s="1">
        <v>3</v>
      </c>
      <c r="R734" s="1">
        <v>3561.5833374885137</v>
      </c>
    </row>
    <row r="735" spans="2:18">
      <c r="B735" s="1" t="s">
        <v>6</v>
      </c>
      <c r="C735" s="1" t="s">
        <v>24</v>
      </c>
      <c r="D735" s="1" t="s">
        <v>134</v>
      </c>
      <c r="E735" s="1">
        <v>14</v>
      </c>
      <c r="F735" s="1">
        <v>47285.348162018527</v>
      </c>
      <c r="N735" s="1" t="s">
        <v>0</v>
      </c>
      <c r="O735" s="1" t="s">
        <v>10</v>
      </c>
      <c r="P735" s="1" t="s">
        <v>131</v>
      </c>
      <c r="Q735" s="1">
        <v>6</v>
      </c>
      <c r="R735" s="1">
        <v>6410.8500074793246</v>
      </c>
    </row>
    <row r="736" spans="2:18">
      <c r="B736" s="1" t="s">
        <v>5</v>
      </c>
      <c r="C736" s="1" t="s">
        <v>12</v>
      </c>
      <c r="D736" s="1" t="s">
        <v>134</v>
      </c>
      <c r="E736" s="1">
        <v>1</v>
      </c>
      <c r="F736" s="1">
        <v>56000</v>
      </c>
      <c r="N736" s="1" t="s">
        <v>0</v>
      </c>
      <c r="O736" s="1" t="s">
        <v>28</v>
      </c>
      <c r="P736" s="1" t="s">
        <v>132</v>
      </c>
      <c r="Q736" s="1">
        <v>5</v>
      </c>
      <c r="R736" s="1">
        <v>36206.384011260823</v>
      </c>
    </row>
    <row r="737" spans="2:18">
      <c r="B737" s="1" t="s">
        <v>0</v>
      </c>
      <c r="C737" s="1" t="s">
        <v>66</v>
      </c>
      <c r="D737" s="1" t="s">
        <v>132</v>
      </c>
      <c r="E737" s="1">
        <v>2</v>
      </c>
      <c r="F737" s="1">
        <v>5082.6943786459069</v>
      </c>
      <c r="N737" s="1" t="s">
        <v>3</v>
      </c>
      <c r="O737" s="1" t="s">
        <v>10</v>
      </c>
      <c r="P737" s="1" t="s">
        <v>133</v>
      </c>
      <c r="Q737" s="1">
        <v>20</v>
      </c>
      <c r="R737" s="1">
        <v>13500</v>
      </c>
    </row>
    <row r="738" spans="2:18">
      <c r="B738" s="1" t="s">
        <v>5</v>
      </c>
      <c r="C738" s="1" t="s">
        <v>24</v>
      </c>
      <c r="D738" s="1" t="s">
        <v>131</v>
      </c>
      <c r="E738" s="1">
        <v>10</v>
      </c>
      <c r="F738" s="1">
        <v>53590.061250287661</v>
      </c>
      <c r="N738" s="1" t="s">
        <v>5</v>
      </c>
      <c r="O738" s="1" t="s">
        <v>65</v>
      </c>
      <c r="P738" s="1" t="s">
        <v>134</v>
      </c>
      <c r="Q738" s="1">
        <v>2</v>
      </c>
      <c r="R738" s="1">
        <v>3000</v>
      </c>
    </row>
    <row r="739" spans="2:18">
      <c r="B739" s="1" t="s">
        <v>4</v>
      </c>
      <c r="C739" s="1" t="s">
        <v>72</v>
      </c>
      <c r="D739" s="1" t="s">
        <v>131</v>
      </c>
      <c r="E739" s="1">
        <v>17</v>
      </c>
      <c r="F739" s="1">
        <v>76906.906752939132</v>
      </c>
      <c r="N739" s="1" t="s">
        <v>3</v>
      </c>
      <c r="O739" s="1" t="s">
        <v>10</v>
      </c>
      <c r="P739" s="1" t="s">
        <v>134</v>
      </c>
      <c r="Q739" s="1">
        <v>9</v>
      </c>
      <c r="R739" s="1">
        <v>21369.500024931083</v>
      </c>
    </row>
    <row r="740" spans="2:18">
      <c r="B740" s="1" t="s">
        <v>0</v>
      </c>
      <c r="C740" s="1" t="s">
        <v>12</v>
      </c>
      <c r="D740" s="1" t="s">
        <v>134</v>
      </c>
      <c r="E740" s="1">
        <v>5</v>
      </c>
      <c r="F740" s="1">
        <v>85000</v>
      </c>
      <c r="N740" s="1" t="s">
        <v>3</v>
      </c>
      <c r="O740" s="1" t="s">
        <v>10</v>
      </c>
      <c r="P740" s="1" t="s">
        <v>133</v>
      </c>
      <c r="Q740" s="1">
        <v>28</v>
      </c>
      <c r="R740" s="1">
        <v>10684.750012465542</v>
      </c>
    </row>
    <row r="741" spans="2:18">
      <c r="B741" s="1" t="s">
        <v>8</v>
      </c>
      <c r="C741" s="1" t="s">
        <v>59</v>
      </c>
      <c r="D741" s="1" t="s">
        <v>133</v>
      </c>
      <c r="E741" s="1">
        <v>10</v>
      </c>
      <c r="F741" s="1">
        <v>72000</v>
      </c>
      <c r="N741" s="1" t="s">
        <v>3</v>
      </c>
      <c r="O741" s="1" t="s">
        <v>15</v>
      </c>
      <c r="P741" s="1" t="s">
        <v>132</v>
      </c>
      <c r="Q741" s="1">
        <v>25</v>
      </c>
      <c r="R741" s="1">
        <v>176585.52201983347</v>
      </c>
    </row>
    <row r="742" spans="2:18">
      <c r="B742" s="1" t="s">
        <v>0</v>
      </c>
      <c r="C742" s="1" t="s">
        <v>12</v>
      </c>
      <c r="D742" s="1" t="s">
        <v>132</v>
      </c>
      <c r="E742" s="1">
        <v>7</v>
      </c>
      <c r="F742" s="1">
        <v>55000</v>
      </c>
      <c r="N742" s="1" t="s">
        <v>3</v>
      </c>
      <c r="O742" s="1" t="s">
        <v>29</v>
      </c>
      <c r="P742" s="1" t="s">
        <v>131</v>
      </c>
      <c r="Q742" s="1">
        <v>7</v>
      </c>
      <c r="R742" s="1">
        <v>54627.175876639136</v>
      </c>
    </row>
    <row r="743" spans="2:18">
      <c r="B743" s="1" t="s">
        <v>1</v>
      </c>
      <c r="C743" s="1" t="s">
        <v>24</v>
      </c>
      <c r="D743" s="1" t="s">
        <v>134</v>
      </c>
      <c r="E743" s="1">
        <v>25</v>
      </c>
      <c r="F743" s="1">
        <v>67775.665698893223</v>
      </c>
      <c r="N743" s="1" t="s">
        <v>1</v>
      </c>
      <c r="O743" s="1" t="s">
        <v>73</v>
      </c>
      <c r="P743" s="1" t="s">
        <v>134</v>
      </c>
      <c r="Q743" s="1">
        <v>10</v>
      </c>
      <c r="R743" s="1">
        <v>30489.586535798586</v>
      </c>
    </row>
    <row r="744" spans="2:18">
      <c r="B744" s="1" t="s">
        <v>0</v>
      </c>
      <c r="C744" s="1" t="s">
        <v>24</v>
      </c>
      <c r="D744" s="1" t="s">
        <v>134</v>
      </c>
      <c r="E744" s="1">
        <v>1</v>
      </c>
      <c r="F744" s="1">
        <v>40586.590505732565</v>
      </c>
      <c r="N744" s="1" t="s">
        <v>3</v>
      </c>
      <c r="O744" s="1" t="s">
        <v>10</v>
      </c>
      <c r="P744" s="1" t="s">
        <v>132</v>
      </c>
      <c r="Q744" s="1">
        <v>0.1</v>
      </c>
      <c r="R744" s="1">
        <v>5591.6858398569666</v>
      </c>
    </row>
    <row r="745" spans="2:18">
      <c r="B745" s="1" t="s">
        <v>0</v>
      </c>
      <c r="C745" s="1" t="s">
        <v>12</v>
      </c>
      <c r="D745" s="1" t="s">
        <v>134</v>
      </c>
      <c r="E745" s="1">
        <v>25</v>
      </c>
      <c r="F745" s="1">
        <v>50846</v>
      </c>
      <c r="N745" s="1" t="s">
        <v>8</v>
      </c>
      <c r="O745" s="1" t="s">
        <v>21</v>
      </c>
      <c r="P745" s="1" t="s">
        <v>134</v>
      </c>
      <c r="Q745" s="1">
        <v>10</v>
      </c>
      <c r="R745" s="1">
        <v>82000</v>
      </c>
    </row>
    <row r="746" spans="2:18">
      <c r="B746" s="1" t="s">
        <v>5</v>
      </c>
      <c r="C746" s="1" t="s">
        <v>12</v>
      </c>
      <c r="D746" s="1" t="s">
        <v>131</v>
      </c>
      <c r="E746" s="1">
        <v>16</v>
      </c>
      <c r="F746" s="1">
        <v>63000</v>
      </c>
      <c r="N746" s="1" t="s">
        <v>7</v>
      </c>
      <c r="O746" s="1" t="s">
        <v>10</v>
      </c>
      <c r="P746" s="1" t="s">
        <v>132</v>
      </c>
      <c r="Q746" s="1">
        <v>0.5</v>
      </c>
      <c r="R746" s="1">
        <v>10000</v>
      </c>
    </row>
    <row r="747" spans="2:18">
      <c r="B747" s="1" t="s">
        <v>5</v>
      </c>
      <c r="C747" s="1" t="s">
        <v>26</v>
      </c>
      <c r="D747" s="1" t="s">
        <v>134</v>
      </c>
      <c r="E747" s="1">
        <v>5</v>
      </c>
      <c r="F747" s="1">
        <v>81592.772512210868</v>
      </c>
      <c r="N747" s="1" t="s">
        <v>0</v>
      </c>
      <c r="O747" s="1" t="s">
        <v>10</v>
      </c>
      <c r="P747" s="1" t="s">
        <v>131</v>
      </c>
      <c r="Q747" s="1">
        <v>0.6</v>
      </c>
      <c r="R747" s="1">
        <v>9000</v>
      </c>
    </row>
    <row r="748" spans="2:18">
      <c r="B748" s="1" t="s">
        <v>0</v>
      </c>
      <c r="C748" s="1" t="s">
        <v>34</v>
      </c>
      <c r="D748" s="1" t="s">
        <v>132</v>
      </c>
      <c r="E748" s="1">
        <v>15</v>
      </c>
      <c r="F748" s="1">
        <v>50700</v>
      </c>
      <c r="N748" s="1" t="s">
        <v>0</v>
      </c>
      <c r="O748" s="1" t="s">
        <v>10</v>
      </c>
      <c r="P748" s="1" t="s">
        <v>134</v>
      </c>
      <c r="Q748" s="1">
        <v>1</v>
      </c>
      <c r="R748" s="1">
        <v>9000</v>
      </c>
    </row>
    <row r="749" spans="2:18">
      <c r="B749" s="1" t="s">
        <v>0</v>
      </c>
      <c r="C749" s="1" t="s">
        <v>24</v>
      </c>
      <c r="D749" s="1" t="s">
        <v>134</v>
      </c>
      <c r="E749" s="1">
        <v>1</v>
      </c>
      <c r="F749" s="1">
        <v>31523.565441345683</v>
      </c>
      <c r="N749" s="1" t="s">
        <v>3</v>
      </c>
      <c r="O749" s="1" t="s">
        <v>10</v>
      </c>
      <c r="P749" s="1" t="s">
        <v>131</v>
      </c>
      <c r="Q749" s="1">
        <v>7</v>
      </c>
      <c r="R749" s="1">
        <v>11753.225013712095</v>
      </c>
    </row>
    <row r="750" spans="2:18">
      <c r="B750" s="1" t="s">
        <v>0</v>
      </c>
      <c r="C750" s="1" t="s">
        <v>12</v>
      </c>
      <c r="D750" s="1" t="s">
        <v>132</v>
      </c>
      <c r="E750" s="1">
        <v>6</v>
      </c>
      <c r="F750" s="1">
        <v>70000</v>
      </c>
      <c r="N750" s="1" t="s">
        <v>7</v>
      </c>
      <c r="O750" s="1" t="s">
        <v>10</v>
      </c>
      <c r="P750" s="1" t="s">
        <v>131</v>
      </c>
      <c r="Q750" s="1">
        <v>2</v>
      </c>
      <c r="R750" s="1">
        <v>3632.815004238284</v>
      </c>
    </row>
    <row r="751" spans="2:18">
      <c r="B751" s="1" t="s">
        <v>3</v>
      </c>
      <c r="C751" s="1" t="s">
        <v>27</v>
      </c>
      <c r="D751" s="1" t="s">
        <v>133</v>
      </c>
      <c r="E751" s="1">
        <v>15</v>
      </c>
      <c r="F751" s="1">
        <v>63918.498996971248</v>
      </c>
      <c r="N751" s="1" t="s">
        <v>0</v>
      </c>
      <c r="O751" s="1" t="s">
        <v>28</v>
      </c>
      <c r="P751" s="1" t="s">
        <v>131</v>
      </c>
      <c r="Q751" s="1">
        <v>16</v>
      </c>
      <c r="R751" s="1">
        <v>95279.957924370581</v>
      </c>
    </row>
    <row r="752" spans="2:18">
      <c r="B752" s="1" t="s">
        <v>0</v>
      </c>
      <c r="C752" s="1" t="s">
        <v>94</v>
      </c>
      <c r="D752" s="1" t="s">
        <v>131</v>
      </c>
      <c r="E752" s="1">
        <v>2</v>
      </c>
      <c r="F752" s="1">
        <v>7261.724659606657</v>
      </c>
      <c r="N752" s="1" t="s">
        <v>8</v>
      </c>
      <c r="O752" s="1" t="s">
        <v>24</v>
      </c>
      <c r="P752" s="1" t="s">
        <v>133</v>
      </c>
      <c r="Q752" s="1">
        <v>4</v>
      </c>
      <c r="R752" s="1">
        <v>70928.022243027779</v>
      </c>
    </row>
    <row r="753" spans="2:18">
      <c r="B753" s="1" t="s">
        <v>2</v>
      </c>
      <c r="C753" s="1" t="s">
        <v>84</v>
      </c>
      <c r="D753" s="1" t="s">
        <v>134</v>
      </c>
      <c r="E753" s="1">
        <v>2</v>
      </c>
      <c r="F753" s="1">
        <v>11404.820437438224</v>
      </c>
      <c r="N753" s="1" t="s">
        <v>2</v>
      </c>
      <c r="O753" s="1" t="s">
        <v>58</v>
      </c>
      <c r="P753" s="1" t="s">
        <v>134</v>
      </c>
      <c r="Q753" s="1">
        <v>12</v>
      </c>
      <c r="R753" s="1">
        <v>52086.37699865592</v>
      </c>
    </row>
    <row r="754" spans="2:18">
      <c r="B754" s="1" t="s">
        <v>8</v>
      </c>
      <c r="C754" s="1" t="s">
        <v>40</v>
      </c>
      <c r="D754" s="1" t="s">
        <v>132</v>
      </c>
      <c r="E754" s="1">
        <v>5</v>
      </c>
      <c r="F754" s="1">
        <v>120000</v>
      </c>
      <c r="N754" s="1" t="s">
        <v>3</v>
      </c>
      <c r="O754" s="1" t="s">
        <v>10</v>
      </c>
      <c r="P754" s="1" t="s">
        <v>131</v>
      </c>
      <c r="Q754" s="1">
        <v>4</v>
      </c>
      <c r="R754" s="1">
        <v>4897.177089046706</v>
      </c>
    </row>
    <row r="755" spans="2:18">
      <c r="B755" s="1" t="s">
        <v>0</v>
      </c>
      <c r="C755" s="1" t="s">
        <v>26</v>
      </c>
      <c r="D755" s="1" t="s">
        <v>134</v>
      </c>
      <c r="E755" s="1">
        <v>5</v>
      </c>
      <c r="F755" s="1">
        <v>91791.869076237213</v>
      </c>
      <c r="N755" s="1" t="s">
        <v>5</v>
      </c>
      <c r="O755" s="1" t="s">
        <v>59</v>
      </c>
      <c r="P755" s="1" t="s">
        <v>131</v>
      </c>
      <c r="Q755" s="1">
        <v>15</v>
      </c>
      <c r="R755" s="1">
        <v>63807.047488395103</v>
      </c>
    </row>
    <row r="756" spans="2:18">
      <c r="B756" s="1" t="s">
        <v>0</v>
      </c>
      <c r="C756" s="1" t="s">
        <v>26</v>
      </c>
      <c r="D756" s="1" t="s">
        <v>133</v>
      </c>
      <c r="E756" s="1">
        <v>7</v>
      </c>
      <c r="F756" s="1">
        <v>112190.06220428993</v>
      </c>
      <c r="N756" s="1" t="s">
        <v>3</v>
      </c>
      <c r="O756" s="1" t="s">
        <v>32</v>
      </c>
      <c r="P756" s="1" t="s">
        <v>134</v>
      </c>
      <c r="Q756" s="1">
        <v>5</v>
      </c>
      <c r="R756" s="1">
        <v>24000</v>
      </c>
    </row>
    <row r="757" spans="2:18">
      <c r="B757" s="1" t="s">
        <v>3</v>
      </c>
      <c r="C757" s="1" t="s">
        <v>12</v>
      </c>
      <c r="D757" s="1" t="s">
        <v>133</v>
      </c>
      <c r="E757" s="1">
        <v>18</v>
      </c>
      <c r="F757" s="1">
        <v>40000</v>
      </c>
      <c r="N757" s="1" t="s">
        <v>3</v>
      </c>
      <c r="O757" s="1" t="s">
        <v>88</v>
      </c>
      <c r="P757" s="1" t="s">
        <v>131</v>
      </c>
      <c r="Q757" s="1">
        <v>20</v>
      </c>
      <c r="R757" s="1">
        <v>60000</v>
      </c>
    </row>
    <row r="758" spans="2:18">
      <c r="B758" s="1" t="s">
        <v>5</v>
      </c>
      <c r="C758" s="1" t="s">
        <v>12</v>
      </c>
      <c r="D758" s="1" t="s">
        <v>134</v>
      </c>
      <c r="E758" s="1">
        <v>12</v>
      </c>
      <c r="F758" s="1">
        <v>107000</v>
      </c>
      <c r="N758" s="1" t="s">
        <v>0</v>
      </c>
      <c r="O758" s="1" t="s">
        <v>10</v>
      </c>
      <c r="P758" s="1" t="s">
        <v>131</v>
      </c>
      <c r="Q758" s="1">
        <v>3</v>
      </c>
      <c r="R758" s="1">
        <v>5342.3750062327708</v>
      </c>
    </row>
    <row r="759" spans="2:18">
      <c r="B759" s="1" t="s">
        <v>3</v>
      </c>
      <c r="C759" s="1" t="s">
        <v>12</v>
      </c>
      <c r="D759" s="1" t="s">
        <v>134</v>
      </c>
      <c r="E759" s="1">
        <v>10</v>
      </c>
      <c r="F759" s="1">
        <v>82000</v>
      </c>
      <c r="N759" s="1" t="s">
        <v>3</v>
      </c>
      <c r="O759" s="1" t="s">
        <v>10</v>
      </c>
      <c r="P759" s="1" t="s">
        <v>133</v>
      </c>
      <c r="Q759" s="1">
        <v>5</v>
      </c>
      <c r="R759" s="1">
        <v>8903.9583437212841</v>
      </c>
    </row>
    <row r="760" spans="2:18">
      <c r="B760" s="1" t="s">
        <v>8</v>
      </c>
      <c r="C760" s="1" t="s">
        <v>26</v>
      </c>
      <c r="D760" s="1" t="s">
        <v>134</v>
      </c>
      <c r="E760" s="1">
        <v>15</v>
      </c>
      <c r="F760" s="1">
        <v>101990.96564026357</v>
      </c>
      <c r="N760" s="1" t="s">
        <v>0</v>
      </c>
      <c r="O760" s="1" t="s">
        <v>24</v>
      </c>
      <c r="P760" s="1" t="s">
        <v>134</v>
      </c>
      <c r="Q760" s="1">
        <v>2</v>
      </c>
      <c r="R760" s="1">
        <v>40980.635073749385</v>
      </c>
    </row>
    <row r="761" spans="2:18">
      <c r="B761" s="1" t="s">
        <v>3</v>
      </c>
      <c r="C761" s="1" t="s">
        <v>26</v>
      </c>
      <c r="D761" s="1" t="s">
        <v>133</v>
      </c>
      <c r="E761" s="1">
        <v>4</v>
      </c>
      <c r="F761" s="1">
        <v>43000</v>
      </c>
      <c r="N761" s="1" t="s">
        <v>3</v>
      </c>
      <c r="O761" s="1" t="s">
        <v>10</v>
      </c>
      <c r="P761" s="1" t="s">
        <v>132</v>
      </c>
      <c r="Q761" s="1">
        <v>7</v>
      </c>
      <c r="R761" s="1">
        <v>10684.750012465542</v>
      </c>
    </row>
    <row r="762" spans="2:18">
      <c r="B762" s="1" t="s">
        <v>1</v>
      </c>
      <c r="C762" s="1" t="s">
        <v>12</v>
      </c>
      <c r="D762" s="1" t="s">
        <v>134</v>
      </c>
      <c r="E762" s="1">
        <v>20</v>
      </c>
      <c r="F762" s="1">
        <v>69000</v>
      </c>
      <c r="N762" s="1" t="s">
        <v>8</v>
      </c>
      <c r="O762" s="1" t="s">
        <v>10</v>
      </c>
      <c r="P762" s="1" t="s">
        <v>133</v>
      </c>
      <c r="Q762" s="1">
        <v>21</v>
      </c>
      <c r="R762" s="1">
        <v>21369.500024931083</v>
      </c>
    </row>
    <row r="763" spans="2:18">
      <c r="B763" s="1" t="s">
        <v>3</v>
      </c>
      <c r="C763" s="1" t="s">
        <v>10</v>
      </c>
      <c r="D763" s="1" t="s">
        <v>133</v>
      </c>
      <c r="E763" s="1">
        <v>3</v>
      </c>
      <c r="F763" s="1">
        <v>30000</v>
      </c>
      <c r="N763" s="1" t="s">
        <v>3</v>
      </c>
      <c r="O763" s="1" t="s">
        <v>97</v>
      </c>
      <c r="P763" s="1" t="s">
        <v>134</v>
      </c>
      <c r="Q763" s="1">
        <v>12</v>
      </c>
      <c r="R763" s="1">
        <v>18000</v>
      </c>
    </row>
    <row r="764" spans="2:18">
      <c r="B764" s="1" t="s">
        <v>0</v>
      </c>
      <c r="C764" s="1" t="s">
        <v>26</v>
      </c>
      <c r="D764" s="1" t="s">
        <v>132</v>
      </c>
      <c r="E764" s="1">
        <v>2</v>
      </c>
      <c r="F764" s="1">
        <v>48955.663507326513</v>
      </c>
      <c r="N764" s="1" t="s">
        <v>3</v>
      </c>
      <c r="O764" s="1" t="s">
        <v>45</v>
      </c>
      <c r="P764" s="1" t="s">
        <v>133</v>
      </c>
      <c r="Q764" s="1">
        <v>4</v>
      </c>
      <c r="R764" s="1">
        <v>41000</v>
      </c>
    </row>
    <row r="765" spans="2:18">
      <c r="B765" s="1" t="s">
        <v>3</v>
      </c>
      <c r="C765" s="1" t="s">
        <v>12</v>
      </c>
      <c r="D765" s="1" t="s">
        <v>134</v>
      </c>
      <c r="E765" s="1">
        <v>8</v>
      </c>
      <c r="F765" s="1">
        <v>70000</v>
      </c>
      <c r="N765" s="1" t="s">
        <v>0</v>
      </c>
      <c r="O765" s="1" t="s">
        <v>10</v>
      </c>
      <c r="P765" s="1" t="s">
        <v>133</v>
      </c>
      <c r="Q765" s="1">
        <v>4</v>
      </c>
      <c r="R765" s="1">
        <v>28492.66669990811</v>
      </c>
    </row>
    <row r="766" spans="2:18">
      <c r="B766" s="1" t="s">
        <v>0</v>
      </c>
      <c r="C766" s="1" t="s">
        <v>12</v>
      </c>
      <c r="D766" s="1" t="s">
        <v>134</v>
      </c>
      <c r="E766" s="1">
        <v>7</v>
      </c>
      <c r="F766" s="1">
        <v>45000</v>
      </c>
      <c r="N766" s="1" t="s">
        <v>0</v>
      </c>
      <c r="O766" s="1" t="s">
        <v>12</v>
      </c>
      <c r="P766" s="1" t="s">
        <v>134</v>
      </c>
      <c r="Q766" s="1">
        <v>4.5</v>
      </c>
      <c r="R766" s="1">
        <v>49500</v>
      </c>
    </row>
    <row r="767" spans="2:18">
      <c r="B767" s="1" t="s">
        <v>4</v>
      </c>
      <c r="C767" s="1" t="s">
        <v>84</v>
      </c>
      <c r="D767" s="1" t="s">
        <v>131</v>
      </c>
      <c r="E767" s="1">
        <v>12</v>
      </c>
      <c r="F767" s="1">
        <v>35000</v>
      </c>
      <c r="N767" s="1" t="s">
        <v>7</v>
      </c>
      <c r="O767" s="1" t="s">
        <v>10</v>
      </c>
      <c r="P767" s="1" t="s">
        <v>133</v>
      </c>
      <c r="Q767" s="1">
        <v>6.4</v>
      </c>
      <c r="R767" s="1">
        <v>6600</v>
      </c>
    </row>
    <row r="768" spans="2:18">
      <c r="B768" s="1" t="s">
        <v>3</v>
      </c>
      <c r="C768" s="1" t="s">
        <v>10</v>
      </c>
      <c r="D768" s="1" t="s">
        <v>133</v>
      </c>
      <c r="E768" s="1">
        <v>29</v>
      </c>
      <c r="F768" s="1">
        <v>8903.9583437212841</v>
      </c>
      <c r="N768" s="1" t="s">
        <v>8</v>
      </c>
      <c r="O768" s="1" t="s">
        <v>24</v>
      </c>
      <c r="P768" s="1" t="s">
        <v>134</v>
      </c>
      <c r="Q768" s="1">
        <v>15</v>
      </c>
      <c r="R768" s="1">
        <v>110332.47904470989</v>
      </c>
    </row>
    <row r="769" spans="2:18">
      <c r="B769" s="1" t="s">
        <v>3</v>
      </c>
      <c r="C769" s="1" t="s">
        <v>84</v>
      </c>
      <c r="D769" s="1" t="s">
        <v>133</v>
      </c>
      <c r="E769" s="1">
        <v>20</v>
      </c>
      <c r="F769" s="1">
        <v>28353.650809742252</v>
      </c>
      <c r="N769" s="1" t="s">
        <v>0</v>
      </c>
      <c r="O769" s="1" t="s">
        <v>24</v>
      </c>
      <c r="P769" s="1" t="s">
        <v>131</v>
      </c>
      <c r="Q769" s="1">
        <v>6</v>
      </c>
      <c r="R769" s="1">
        <v>47285.348162018527</v>
      </c>
    </row>
    <row r="770" spans="2:18">
      <c r="B770" s="1" t="s">
        <v>0</v>
      </c>
      <c r="C770" s="1" t="s">
        <v>10</v>
      </c>
      <c r="D770" s="1" t="s">
        <v>134</v>
      </c>
      <c r="E770" s="1">
        <v>10</v>
      </c>
      <c r="F770" s="1">
        <v>11800</v>
      </c>
      <c r="N770" s="1" t="s">
        <v>3</v>
      </c>
      <c r="O770" s="1" t="s">
        <v>13</v>
      </c>
      <c r="P770" s="1" t="s">
        <v>134</v>
      </c>
      <c r="Q770" s="1">
        <v>5</v>
      </c>
      <c r="R770" s="1">
        <v>5300</v>
      </c>
    </row>
    <row r="771" spans="2:18">
      <c r="B771" s="1" t="s">
        <v>3</v>
      </c>
      <c r="C771" s="1" t="s">
        <v>10</v>
      </c>
      <c r="D771" s="1" t="s">
        <v>131</v>
      </c>
      <c r="E771" s="1">
        <v>6</v>
      </c>
      <c r="F771" s="1">
        <v>6410.8500074793246</v>
      </c>
      <c r="N771" s="1" t="s">
        <v>0</v>
      </c>
      <c r="O771" s="1" t="s">
        <v>28</v>
      </c>
      <c r="P771" s="1" t="s">
        <v>134</v>
      </c>
      <c r="Q771" s="1">
        <v>15</v>
      </c>
      <c r="R771" s="1">
        <v>43828.780645210471</v>
      </c>
    </row>
    <row r="772" spans="2:18">
      <c r="B772" s="1" t="s">
        <v>0</v>
      </c>
      <c r="C772" s="1" t="s">
        <v>12</v>
      </c>
      <c r="D772" s="1" t="s">
        <v>134</v>
      </c>
      <c r="E772" s="1">
        <v>3</v>
      </c>
      <c r="F772" s="1">
        <v>50000</v>
      </c>
      <c r="N772" s="1" t="s">
        <v>0</v>
      </c>
      <c r="O772" s="1" t="s">
        <v>12</v>
      </c>
      <c r="P772" s="1" t="s">
        <v>132</v>
      </c>
      <c r="Q772" s="1">
        <v>14</v>
      </c>
      <c r="R772" s="1">
        <v>80000</v>
      </c>
    </row>
    <row r="773" spans="2:18">
      <c r="B773" s="1" t="s">
        <v>3</v>
      </c>
      <c r="C773" s="1" t="s">
        <v>65</v>
      </c>
      <c r="D773" s="1" t="s">
        <v>131</v>
      </c>
      <c r="E773" s="1">
        <v>10</v>
      </c>
      <c r="F773" s="1">
        <v>85000</v>
      </c>
      <c r="N773" s="1" t="s">
        <v>0</v>
      </c>
      <c r="O773" s="1" t="s">
        <v>19</v>
      </c>
      <c r="P773" s="1" t="s">
        <v>133</v>
      </c>
      <c r="Q773" s="1">
        <v>3</v>
      </c>
      <c r="R773" s="1">
        <v>11518.711713336908</v>
      </c>
    </row>
    <row r="774" spans="2:18">
      <c r="B774" s="1" t="s">
        <v>3</v>
      </c>
      <c r="C774" s="1" t="s">
        <v>10</v>
      </c>
      <c r="D774" s="1" t="s">
        <v>133</v>
      </c>
      <c r="E774" s="1">
        <v>10</v>
      </c>
      <c r="F774" s="1">
        <v>17807.916687442568</v>
      </c>
      <c r="N774" s="1" t="s">
        <v>0</v>
      </c>
      <c r="O774" s="1" t="s">
        <v>26</v>
      </c>
      <c r="P774" s="1" t="s">
        <v>132</v>
      </c>
      <c r="Q774" s="1">
        <v>5.5</v>
      </c>
      <c r="R774" s="1">
        <v>152986.44846039536</v>
      </c>
    </row>
    <row r="775" spans="2:18">
      <c r="B775" s="1" t="s">
        <v>1</v>
      </c>
      <c r="C775" s="1" t="s">
        <v>10</v>
      </c>
      <c r="D775" s="1" t="s">
        <v>131</v>
      </c>
      <c r="E775" s="1">
        <v>8</v>
      </c>
      <c r="F775" s="1">
        <v>16027.125018698311</v>
      </c>
      <c r="N775" s="1" t="s">
        <v>3</v>
      </c>
      <c r="O775" s="1" t="s">
        <v>12</v>
      </c>
      <c r="P775" s="1" t="s">
        <v>134</v>
      </c>
      <c r="Q775" s="1">
        <v>2</v>
      </c>
      <c r="R775" s="1">
        <v>125000</v>
      </c>
    </row>
    <row r="776" spans="2:18">
      <c r="B776" s="1" t="s">
        <v>4</v>
      </c>
      <c r="C776" s="1" t="s">
        <v>12</v>
      </c>
      <c r="D776" s="1" t="s">
        <v>131</v>
      </c>
      <c r="E776" s="1">
        <v>27</v>
      </c>
      <c r="F776" s="1">
        <v>192000</v>
      </c>
      <c r="N776" s="1" t="s">
        <v>8</v>
      </c>
      <c r="O776" s="1" t="s">
        <v>26</v>
      </c>
      <c r="P776" s="1" t="s">
        <v>132</v>
      </c>
      <c r="Q776" s="1">
        <v>30</v>
      </c>
      <c r="R776" s="1">
        <v>101990.96564026357</v>
      </c>
    </row>
    <row r="777" spans="2:18">
      <c r="B777" s="1" t="s">
        <v>0</v>
      </c>
      <c r="C777" s="1" t="s">
        <v>12</v>
      </c>
      <c r="D777" s="1" t="s">
        <v>131</v>
      </c>
      <c r="E777" s="1">
        <v>6</v>
      </c>
      <c r="F777" s="1">
        <v>54000</v>
      </c>
      <c r="N777" s="1" t="s">
        <v>4</v>
      </c>
      <c r="O777" s="1" t="s">
        <v>12</v>
      </c>
      <c r="P777" s="1" t="s">
        <v>132</v>
      </c>
      <c r="Q777" s="1">
        <v>15</v>
      </c>
      <c r="R777" s="1">
        <v>105000</v>
      </c>
    </row>
    <row r="778" spans="2:18">
      <c r="B778" s="1" t="s">
        <v>3</v>
      </c>
      <c r="C778" s="1" t="s">
        <v>10</v>
      </c>
      <c r="D778" s="1" t="s">
        <v>134</v>
      </c>
      <c r="E778" s="1">
        <v>12</v>
      </c>
      <c r="F778" s="1">
        <v>18000</v>
      </c>
      <c r="N778" s="1" t="s">
        <v>3</v>
      </c>
      <c r="O778" s="1" t="s">
        <v>98</v>
      </c>
      <c r="P778" s="1" t="s">
        <v>134</v>
      </c>
      <c r="Q778" s="1">
        <v>20</v>
      </c>
      <c r="R778" s="1">
        <v>50815.977559664309</v>
      </c>
    </row>
    <row r="779" spans="2:18">
      <c r="B779" s="1" t="s">
        <v>7</v>
      </c>
      <c r="C779" s="1" t="s">
        <v>10</v>
      </c>
      <c r="D779" s="1" t="s">
        <v>133</v>
      </c>
      <c r="E779" s="1">
        <v>5</v>
      </c>
      <c r="F779" s="1">
        <v>5342.3750062327708</v>
      </c>
      <c r="N779" s="1" t="s">
        <v>0</v>
      </c>
      <c r="O779" s="1" t="s">
        <v>12</v>
      </c>
      <c r="P779" s="1" t="s">
        <v>134</v>
      </c>
      <c r="Q779" s="1">
        <v>7</v>
      </c>
      <c r="R779" s="1">
        <v>75000</v>
      </c>
    </row>
    <row r="780" spans="2:18">
      <c r="B780" s="1" t="s">
        <v>3</v>
      </c>
      <c r="C780" s="1" t="s">
        <v>10</v>
      </c>
      <c r="D780" s="1" t="s">
        <v>131</v>
      </c>
      <c r="E780" s="1">
        <v>3</v>
      </c>
      <c r="F780" s="1">
        <v>7123.1666749770275</v>
      </c>
      <c r="N780" s="1" t="s">
        <v>0</v>
      </c>
      <c r="O780" s="1" t="s">
        <v>10</v>
      </c>
      <c r="P780" s="1" t="s">
        <v>131</v>
      </c>
      <c r="Q780" s="1">
        <v>8</v>
      </c>
      <c r="R780" s="1">
        <v>4451.9791718606421</v>
      </c>
    </row>
    <row r="781" spans="2:18">
      <c r="B781" s="1" t="s">
        <v>3</v>
      </c>
      <c r="C781" s="1" t="s">
        <v>95</v>
      </c>
      <c r="D781" s="1" t="s">
        <v>134</v>
      </c>
      <c r="E781" s="1">
        <v>10</v>
      </c>
      <c r="F781" s="1">
        <v>15000</v>
      </c>
      <c r="N781" s="1" t="s">
        <v>0</v>
      </c>
      <c r="O781" s="1" t="s">
        <v>12</v>
      </c>
      <c r="P781" s="1" t="s">
        <v>132</v>
      </c>
      <c r="Q781" s="1">
        <v>10</v>
      </c>
      <c r="R781" s="1">
        <v>110000</v>
      </c>
    </row>
    <row r="782" spans="2:18">
      <c r="B782" s="1" t="s">
        <v>0</v>
      </c>
      <c r="C782" s="1" t="s">
        <v>10</v>
      </c>
      <c r="D782" s="1" t="s">
        <v>134</v>
      </c>
      <c r="E782" s="1">
        <v>12</v>
      </c>
      <c r="F782" s="1">
        <v>14000</v>
      </c>
      <c r="N782" s="1" t="s">
        <v>2</v>
      </c>
      <c r="O782" s="1" t="s">
        <v>24</v>
      </c>
      <c r="P782" s="1" t="s">
        <v>134</v>
      </c>
      <c r="Q782" s="1">
        <v>1</v>
      </c>
      <c r="R782" s="1">
        <v>42556.81334581667</v>
      </c>
    </row>
    <row r="783" spans="2:18">
      <c r="B783" s="1" t="s">
        <v>0</v>
      </c>
      <c r="C783" s="1" t="s">
        <v>10</v>
      </c>
      <c r="D783" s="1" t="s">
        <v>131</v>
      </c>
      <c r="E783" s="1">
        <v>4</v>
      </c>
      <c r="F783" s="1">
        <v>8000</v>
      </c>
      <c r="N783" s="1" t="s">
        <v>2</v>
      </c>
      <c r="O783" s="1" t="s">
        <v>10</v>
      </c>
      <c r="P783" s="1" t="s">
        <v>132</v>
      </c>
      <c r="Q783" s="1">
        <v>7</v>
      </c>
      <c r="R783" s="1">
        <v>8013.5625093491553</v>
      </c>
    </row>
    <row r="784" spans="2:18">
      <c r="B784" s="1" t="s">
        <v>6</v>
      </c>
      <c r="C784" s="1" t="s">
        <v>43</v>
      </c>
      <c r="D784" s="1" t="s">
        <v>133</v>
      </c>
      <c r="E784" s="1">
        <v>7</v>
      </c>
      <c r="F784" s="1">
        <v>12500</v>
      </c>
      <c r="N784" s="1" t="s">
        <v>3</v>
      </c>
      <c r="O784" s="1" t="s">
        <v>12</v>
      </c>
      <c r="P784" s="1" t="s">
        <v>134</v>
      </c>
      <c r="Q784" s="1">
        <v>25</v>
      </c>
      <c r="R784" s="1">
        <v>125000</v>
      </c>
    </row>
    <row r="785" spans="2:18">
      <c r="B785" s="1" t="s">
        <v>5</v>
      </c>
      <c r="C785" s="1" t="s">
        <v>12</v>
      </c>
      <c r="D785" s="1" t="s">
        <v>134</v>
      </c>
      <c r="E785" s="1">
        <v>12</v>
      </c>
      <c r="F785" s="1">
        <v>140000</v>
      </c>
      <c r="N785" s="1" t="s">
        <v>0</v>
      </c>
      <c r="O785" s="1" t="s">
        <v>12</v>
      </c>
      <c r="P785" s="1" t="s">
        <v>131</v>
      </c>
      <c r="Q785" s="1">
        <v>12</v>
      </c>
      <c r="R785" s="1">
        <v>60000</v>
      </c>
    </row>
    <row r="786" spans="2:18">
      <c r="B786" s="1" t="s">
        <v>8</v>
      </c>
      <c r="C786" s="1" t="s">
        <v>13</v>
      </c>
      <c r="D786" s="1" t="s">
        <v>134</v>
      </c>
      <c r="E786" s="1">
        <v>1</v>
      </c>
      <c r="F786" s="1">
        <v>12000</v>
      </c>
      <c r="N786" s="1" t="s">
        <v>0</v>
      </c>
      <c r="O786" s="1" t="s">
        <v>10</v>
      </c>
      <c r="P786" s="1" t="s">
        <v>132</v>
      </c>
      <c r="Q786" s="1">
        <v>5.6</v>
      </c>
      <c r="R786" s="1">
        <v>39355.495879248076</v>
      </c>
    </row>
    <row r="787" spans="2:18">
      <c r="B787" s="1" t="s">
        <v>0</v>
      </c>
      <c r="C787" s="1" t="s">
        <v>22</v>
      </c>
      <c r="D787" s="1" t="s">
        <v>133</v>
      </c>
      <c r="E787" s="1">
        <v>15</v>
      </c>
      <c r="F787" s="1">
        <v>38111.983169748237</v>
      </c>
      <c r="N787" s="1" t="s">
        <v>1</v>
      </c>
      <c r="O787" s="1" t="s">
        <v>15</v>
      </c>
      <c r="P787" s="1" t="s">
        <v>134</v>
      </c>
      <c r="Q787" s="1">
        <v>12</v>
      </c>
      <c r="R787" s="1">
        <v>57167.974754622352</v>
      </c>
    </row>
    <row r="788" spans="2:18">
      <c r="B788" s="1" t="s">
        <v>3</v>
      </c>
      <c r="C788" s="1" t="s">
        <v>10</v>
      </c>
      <c r="D788" s="1" t="s">
        <v>133</v>
      </c>
      <c r="E788" s="1">
        <v>2</v>
      </c>
      <c r="F788" s="1">
        <v>10684.750012465542</v>
      </c>
      <c r="N788" s="1" t="s">
        <v>0</v>
      </c>
      <c r="O788" s="1" t="s">
        <v>62</v>
      </c>
      <c r="P788" s="1" t="s">
        <v>134</v>
      </c>
      <c r="Q788" s="1">
        <v>8</v>
      </c>
      <c r="R788" s="1">
        <v>50694.322109187968</v>
      </c>
    </row>
    <row r="789" spans="2:18">
      <c r="B789" s="1" t="s">
        <v>0</v>
      </c>
      <c r="C789" s="1" t="s">
        <v>10</v>
      </c>
      <c r="D789" s="1" t="s">
        <v>134</v>
      </c>
      <c r="E789" s="1">
        <v>1.5</v>
      </c>
      <c r="F789" s="1">
        <v>6232.7708406048987</v>
      </c>
      <c r="N789" s="1" t="s">
        <v>3</v>
      </c>
      <c r="O789" s="1" t="s">
        <v>12</v>
      </c>
      <c r="P789" s="1" t="s">
        <v>134</v>
      </c>
      <c r="Q789" s="1">
        <v>30</v>
      </c>
      <c r="R789" s="1">
        <v>57500</v>
      </c>
    </row>
    <row r="790" spans="2:18">
      <c r="B790" s="1" t="s">
        <v>0</v>
      </c>
      <c r="C790" s="1" t="s">
        <v>13</v>
      </c>
      <c r="D790" s="1" t="s">
        <v>131</v>
      </c>
      <c r="E790" s="1">
        <v>8</v>
      </c>
      <c r="F790" s="1">
        <v>45000</v>
      </c>
      <c r="N790" s="1" t="s">
        <v>1</v>
      </c>
      <c r="O790" s="1" t="s">
        <v>28</v>
      </c>
      <c r="P790" s="1" t="s">
        <v>134</v>
      </c>
      <c r="Q790" s="1">
        <v>15</v>
      </c>
      <c r="R790" s="1">
        <v>78764.765217479682</v>
      </c>
    </row>
    <row r="791" spans="2:18">
      <c r="B791" s="1" t="s">
        <v>3</v>
      </c>
      <c r="C791" s="1" t="s">
        <v>12</v>
      </c>
      <c r="D791" s="1" t="s">
        <v>132</v>
      </c>
      <c r="E791" s="1">
        <v>6</v>
      </c>
      <c r="F791" s="1">
        <v>80000</v>
      </c>
      <c r="N791" s="1" t="s">
        <v>3</v>
      </c>
      <c r="O791" s="1" t="s">
        <v>12</v>
      </c>
      <c r="P791" s="1" t="s">
        <v>134</v>
      </c>
      <c r="Q791" s="1">
        <v>10</v>
      </c>
      <c r="R791" s="1">
        <v>80000</v>
      </c>
    </row>
    <row r="792" spans="2:18">
      <c r="B792" s="1" t="s">
        <v>0</v>
      </c>
      <c r="C792" s="1" t="s">
        <v>10</v>
      </c>
      <c r="D792" s="1" t="s">
        <v>134</v>
      </c>
      <c r="E792" s="1">
        <v>7</v>
      </c>
      <c r="F792" s="1">
        <v>26711.875031163851</v>
      </c>
      <c r="N792" s="1" t="s">
        <v>3</v>
      </c>
      <c r="O792" s="1" t="s">
        <v>24</v>
      </c>
      <c r="P792" s="1" t="s">
        <v>133</v>
      </c>
      <c r="Q792" s="1">
        <v>15</v>
      </c>
      <c r="R792" s="1">
        <v>70928.022243027779</v>
      </c>
    </row>
    <row r="793" spans="2:18">
      <c r="B793" s="1" t="s">
        <v>0</v>
      </c>
      <c r="C793" s="1" t="s">
        <v>96</v>
      </c>
      <c r="D793" s="1" t="s">
        <v>134</v>
      </c>
      <c r="E793" s="1">
        <v>17</v>
      </c>
      <c r="F793" s="1">
        <v>100000</v>
      </c>
      <c r="N793" s="1" t="s">
        <v>1</v>
      </c>
      <c r="O793" s="1" t="s">
        <v>12</v>
      </c>
      <c r="P793" s="1" t="s">
        <v>134</v>
      </c>
      <c r="Q793" s="1">
        <v>3</v>
      </c>
      <c r="R793" s="1">
        <v>33000</v>
      </c>
    </row>
    <row r="794" spans="2:18">
      <c r="B794" s="1" t="s">
        <v>3</v>
      </c>
      <c r="C794" s="1" t="s">
        <v>26</v>
      </c>
      <c r="D794" s="1" t="s">
        <v>134</v>
      </c>
      <c r="E794" s="1">
        <v>10</v>
      </c>
      <c r="F794" s="1">
        <v>69353.856635379227</v>
      </c>
      <c r="N794" s="1" t="s">
        <v>0</v>
      </c>
      <c r="O794" s="1" t="s">
        <v>12</v>
      </c>
      <c r="P794" s="1" t="s">
        <v>134</v>
      </c>
      <c r="Q794" s="1">
        <v>1</v>
      </c>
      <c r="R794" s="1">
        <v>100000</v>
      </c>
    </row>
    <row r="795" spans="2:18">
      <c r="B795" s="1" t="s">
        <v>1</v>
      </c>
      <c r="C795" s="1" t="s">
        <v>26</v>
      </c>
      <c r="D795" s="1" t="s">
        <v>134</v>
      </c>
      <c r="E795" s="1">
        <v>30</v>
      </c>
      <c r="F795" s="1">
        <v>49975.573163729154</v>
      </c>
      <c r="N795" s="1" t="s">
        <v>3</v>
      </c>
      <c r="O795" s="1" t="s">
        <v>12</v>
      </c>
      <c r="P795" s="1" t="s">
        <v>133</v>
      </c>
      <c r="Q795" s="1">
        <v>20</v>
      </c>
      <c r="R795" s="1">
        <v>60000</v>
      </c>
    </row>
    <row r="796" spans="2:18">
      <c r="B796" s="1" t="s">
        <v>3</v>
      </c>
      <c r="C796" s="1" t="s">
        <v>10</v>
      </c>
      <c r="D796" s="1" t="s">
        <v>133</v>
      </c>
      <c r="E796" s="1">
        <v>5</v>
      </c>
      <c r="F796" s="1">
        <v>10239.552095279476</v>
      </c>
      <c r="N796" s="1" t="s">
        <v>0</v>
      </c>
      <c r="O796" s="1" t="s">
        <v>12</v>
      </c>
      <c r="P796" s="1" t="s">
        <v>133</v>
      </c>
      <c r="Q796" s="1">
        <v>7</v>
      </c>
      <c r="R796" s="1">
        <v>95000</v>
      </c>
    </row>
    <row r="797" spans="2:18">
      <c r="B797" s="1" t="s">
        <v>2</v>
      </c>
      <c r="C797" s="1" t="s">
        <v>10</v>
      </c>
      <c r="D797" s="1" t="s">
        <v>134</v>
      </c>
      <c r="E797" s="1">
        <v>2</v>
      </c>
      <c r="F797" s="1">
        <v>8903.9583437212841</v>
      </c>
      <c r="N797" s="1" t="s">
        <v>0</v>
      </c>
      <c r="O797" s="1" t="s">
        <v>12</v>
      </c>
      <c r="P797" s="1" t="s">
        <v>132</v>
      </c>
      <c r="Q797" s="1">
        <v>33</v>
      </c>
      <c r="R797" s="1">
        <v>24000</v>
      </c>
    </row>
    <row r="798" spans="2:18">
      <c r="B798" s="1" t="s">
        <v>0</v>
      </c>
      <c r="C798" s="1" t="s">
        <v>87</v>
      </c>
      <c r="D798" s="1" t="s">
        <v>133</v>
      </c>
      <c r="E798" s="1">
        <v>10</v>
      </c>
      <c r="F798" s="1">
        <v>36000</v>
      </c>
      <c r="N798" s="1" t="s">
        <v>2</v>
      </c>
      <c r="O798" s="1" t="s">
        <v>12</v>
      </c>
      <c r="P798" s="1" t="s">
        <v>134</v>
      </c>
      <c r="Q798" s="1">
        <v>0.5</v>
      </c>
      <c r="R798" s="1">
        <v>50000</v>
      </c>
    </row>
    <row r="799" spans="2:18">
      <c r="B799" s="1" t="s">
        <v>7</v>
      </c>
      <c r="C799" s="1" t="s">
        <v>10</v>
      </c>
      <c r="D799" s="1" t="s">
        <v>132</v>
      </c>
      <c r="E799" s="1">
        <v>4.5</v>
      </c>
      <c r="F799" s="1">
        <v>3739.6625043629392</v>
      </c>
      <c r="N799" s="1" t="s">
        <v>1</v>
      </c>
      <c r="O799" s="1" t="s">
        <v>12</v>
      </c>
      <c r="P799" s="1" t="s">
        <v>134</v>
      </c>
      <c r="Q799" s="1">
        <v>22</v>
      </c>
      <c r="R799" s="1">
        <v>103000</v>
      </c>
    </row>
    <row r="800" spans="2:18">
      <c r="B800" s="1" t="s">
        <v>0</v>
      </c>
      <c r="C800" s="1" t="s">
        <v>28</v>
      </c>
      <c r="D800" s="1" t="s">
        <v>134</v>
      </c>
      <c r="E800" s="1">
        <v>8</v>
      </c>
      <c r="F800" s="1">
        <v>61614.372791092981</v>
      </c>
      <c r="N800" s="1" t="s">
        <v>6</v>
      </c>
      <c r="O800" s="1" t="s">
        <v>12</v>
      </c>
      <c r="P800" s="1" t="s">
        <v>131</v>
      </c>
      <c r="Q800" s="1">
        <v>8</v>
      </c>
      <c r="R800" s="1">
        <v>36000</v>
      </c>
    </row>
    <row r="801" spans="2:18">
      <c r="B801" s="1" t="s">
        <v>7</v>
      </c>
      <c r="C801" s="1" t="s">
        <v>10</v>
      </c>
      <c r="D801" s="1" t="s">
        <v>133</v>
      </c>
      <c r="E801" s="1">
        <v>3</v>
      </c>
      <c r="F801" s="1">
        <v>3561.5833374885137</v>
      </c>
      <c r="N801" s="1" t="s">
        <v>0</v>
      </c>
      <c r="O801" s="1" t="s">
        <v>12</v>
      </c>
      <c r="P801" s="1" t="s">
        <v>134</v>
      </c>
      <c r="Q801" s="1">
        <v>17</v>
      </c>
      <c r="R801" s="1">
        <v>85000</v>
      </c>
    </row>
    <row r="802" spans="2:18">
      <c r="B802" s="1" t="s">
        <v>0</v>
      </c>
      <c r="C802" s="1" t="s">
        <v>10</v>
      </c>
      <c r="D802" s="1" t="s">
        <v>131</v>
      </c>
      <c r="E802" s="1">
        <v>6</v>
      </c>
      <c r="F802" s="1">
        <v>6410.8500074793246</v>
      </c>
      <c r="N802" s="1" t="s">
        <v>4</v>
      </c>
      <c r="O802" s="1" t="s">
        <v>46</v>
      </c>
      <c r="P802" s="1" t="s">
        <v>133</v>
      </c>
      <c r="Q802" s="1">
        <v>20</v>
      </c>
      <c r="R802" s="1">
        <v>100000</v>
      </c>
    </row>
    <row r="803" spans="2:18">
      <c r="B803" s="1" t="s">
        <v>0</v>
      </c>
      <c r="C803" s="1" t="s">
        <v>28</v>
      </c>
      <c r="D803" s="1" t="s">
        <v>132</v>
      </c>
      <c r="E803" s="1">
        <v>5</v>
      </c>
      <c r="F803" s="1">
        <v>36206.384011260823</v>
      </c>
      <c r="N803" s="1" t="s">
        <v>0</v>
      </c>
      <c r="O803" s="1" t="s">
        <v>27</v>
      </c>
      <c r="P803" s="1" t="s">
        <v>134</v>
      </c>
      <c r="Q803" s="1">
        <v>12</v>
      </c>
      <c r="R803" s="1">
        <v>83000</v>
      </c>
    </row>
    <row r="804" spans="2:18">
      <c r="B804" s="1" t="s">
        <v>3</v>
      </c>
      <c r="C804" s="1" t="s">
        <v>10</v>
      </c>
      <c r="D804" s="1" t="s">
        <v>133</v>
      </c>
      <c r="E804" s="1">
        <v>20</v>
      </c>
      <c r="F804" s="1">
        <v>13500</v>
      </c>
      <c r="N804" s="1" t="s">
        <v>2</v>
      </c>
      <c r="O804" s="1" t="s">
        <v>12</v>
      </c>
      <c r="P804" s="1" t="s">
        <v>133</v>
      </c>
      <c r="Q804" s="1">
        <v>25</v>
      </c>
      <c r="R804" s="1">
        <v>85000</v>
      </c>
    </row>
    <row r="805" spans="2:18">
      <c r="B805" s="1" t="s">
        <v>5</v>
      </c>
      <c r="C805" s="1" t="s">
        <v>65</v>
      </c>
      <c r="D805" s="1" t="s">
        <v>134</v>
      </c>
      <c r="E805" s="1">
        <v>2</v>
      </c>
      <c r="F805" s="1">
        <v>3000</v>
      </c>
      <c r="N805" s="1" t="s">
        <v>3</v>
      </c>
      <c r="O805" s="1" t="s">
        <v>12</v>
      </c>
      <c r="P805" s="1" t="s">
        <v>133</v>
      </c>
      <c r="Q805" s="1">
        <v>5</v>
      </c>
      <c r="R805" s="1">
        <v>120000</v>
      </c>
    </row>
    <row r="806" spans="2:18">
      <c r="B806" s="1" t="s">
        <v>3</v>
      </c>
      <c r="C806" s="1" t="s">
        <v>10</v>
      </c>
      <c r="D806" s="1" t="s">
        <v>134</v>
      </c>
      <c r="E806" s="1">
        <v>9</v>
      </c>
      <c r="F806" s="1">
        <v>21369.500024931083</v>
      </c>
      <c r="N806" s="1" t="s">
        <v>2</v>
      </c>
      <c r="O806" s="1" t="s">
        <v>12</v>
      </c>
      <c r="P806" s="1" t="s">
        <v>133</v>
      </c>
      <c r="Q806" s="1">
        <v>22</v>
      </c>
      <c r="R806" s="1">
        <v>69960</v>
      </c>
    </row>
    <row r="807" spans="2:18">
      <c r="B807" s="1" t="s">
        <v>3</v>
      </c>
      <c r="C807" s="1" t="s">
        <v>10</v>
      </c>
      <c r="D807" s="1" t="s">
        <v>133</v>
      </c>
      <c r="E807" s="1">
        <v>28</v>
      </c>
      <c r="F807" s="1">
        <v>10684.750012465542</v>
      </c>
      <c r="N807" s="1" t="s">
        <v>3</v>
      </c>
      <c r="O807" s="1" t="s">
        <v>12</v>
      </c>
      <c r="P807" s="1" t="s">
        <v>134</v>
      </c>
      <c r="Q807" s="1">
        <v>14</v>
      </c>
      <c r="R807" s="1">
        <v>97000</v>
      </c>
    </row>
    <row r="808" spans="2:18">
      <c r="B808" s="1" t="s">
        <v>3</v>
      </c>
      <c r="C808" s="1" t="s">
        <v>15</v>
      </c>
      <c r="D808" s="1" t="s">
        <v>132</v>
      </c>
      <c r="E808" s="1">
        <v>25</v>
      </c>
      <c r="F808" s="1">
        <v>176585.52201983347</v>
      </c>
      <c r="N808" s="1" t="s">
        <v>0</v>
      </c>
      <c r="O808" s="1" t="s">
        <v>24</v>
      </c>
      <c r="P808" s="1" t="s">
        <v>134</v>
      </c>
      <c r="Q808" s="1">
        <v>7</v>
      </c>
      <c r="R808" s="1">
        <v>94570.696324037053</v>
      </c>
    </row>
    <row r="809" spans="2:18">
      <c r="B809" s="1" t="s">
        <v>3</v>
      </c>
      <c r="C809" s="1" t="s">
        <v>29</v>
      </c>
      <c r="D809" s="1" t="s">
        <v>131</v>
      </c>
      <c r="E809" s="1">
        <v>7</v>
      </c>
      <c r="F809" s="1">
        <v>54627.175876639136</v>
      </c>
      <c r="N809" s="1" t="s">
        <v>3</v>
      </c>
      <c r="O809" s="1" t="s">
        <v>21</v>
      </c>
      <c r="P809" s="1" t="s">
        <v>131</v>
      </c>
      <c r="Q809" s="1">
        <v>6</v>
      </c>
      <c r="R809" s="1">
        <v>39000</v>
      </c>
    </row>
    <row r="810" spans="2:18">
      <c r="B810" s="1" t="s">
        <v>1</v>
      </c>
      <c r="C810" s="1" t="s">
        <v>73</v>
      </c>
      <c r="D810" s="1" t="s">
        <v>134</v>
      </c>
      <c r="E810" s="1">
        <v>10</v>
      </c>
      <c r="F810" s="1">
        <v>30489.586535798586</v>
      </c>
      <c r="N810" s="1" t="s">
        <v>3</v>
      </c>
      <c r="O810" s="1" t="s">
        <v>10</v>
      </c>
      <c r="P810" s="1" t="s">
        <v>132</v>
      </c>
      <c r="Q810" s="1">
        <v>15</v>
      </c>
      <c r="R810" s="1">
        <v>4451.9791718606421</v>
      </c>
    </row>
    <row r="811" spans="2:18">
      <c r="B811" s="1" t="s">
        <v>3</v>
      </c>
      <c r="C811" s="1" t="s">
        <v>10</v>
      </c>
      <c r="D811" s="1" t="s">
        <v>132</v>
      </c>
      <c r="E811" s="1">
        <v>0.1</v>
      </c>
      <c r="F811" s="1">
        <v>5591.6858398569666</v>
      </c>
      <c r="N811" s="1" t="s">
        <v>6</v>
      </c>
      <c r="O811" s="1" t="s">
        <v>12</v>
      </c>
      <c r="P811" s="1" t="s">
        <v>131</v>
      </c>
      <c r="Q811" s="1">
        <v>25</v>
      </c>
      <c r="R811" s="1">
        <v>62000</v>
      </c>
    </row>
    <row r="812" spans="2:18">
      <c r="B812" s="1" t="s">
        <v>8</v>
      </c>
      <c r="C812" s="1" t="s">
        <v>21</v>
      </c>
      <c r="D812" s="1" t="s">
        <v>134</v>
      </c>
      <c r="E812" s="1">
        <v>10</v>
      </c>
      <c r="F812" s="1">
        <v>82000</v>
      </c>
      <c r="N812" s="1" t="s">
        <v>2</v>
      </c>
      <c r="O812" s="1" t="s">
        <v>12</v>
      </c>
      <c r="P812" s="1" t="s">
        <v>134</v>
      </c>
      <c r="Q812" s="1">
        <v>15</v>
      </c>
      <c r="R812" s="1">
        <v>44000</v>
      </c>
    </row>
    <row r="813" spans="2:18">
      <c r="B813" s="1" t="s">
        <v>7</v>
      </c>
      <c r="C813" s="1" t="s">
        <v>10</v>
      </c>
      <c r="D813" s="1" t="s">
        <v>132</v>
      </c>
      <c r="E813" s="1">
        <v>0.5</v>
      </c>
      <c r="F813" s="1">
        <v>10000</v>
      </c>
      <c r="N813" s="1" t="s">
        <v>3</v>
      </c>
      <c r="O813" s="1" t="s">
        <v>12</v>
      </c>
      <c r="P813" s="1" t="s">
        <v>133</v>
      </c>
      <c r="Q813" s="1">
        <v>30</v>
      </c>
      <c r="R813" s="1">
        <v>150000</v>
      </c>
    </row>
    <row r="814" spans="2:18">
      <c r="B814" s="1" t="s">
        <v>0</v>
      </c>
      <c r="C814" s="1" t="s">
        <v>10</v>
      </c>
      <c r="D814" s="1" t="s">
        <v>131</v>
      </c>
      <c r="E814" s="1">
        <v>0.6</v>
      </c>
      <c r="F814" s="1">
        <v>9000</v>
      </c>
      <c r="N814" s="1" t="s">
        <v>1</v>
      </c>
      <c r="O814" s="1" t="s">
        <v>99</v>
      </c>
      <c r="P814" s="1" t="s">
        <v>134</v>
      </c>
      <c r="Q814" s="1">
        <v>15</v>
      </c>
      <c r="R814" s="1">
        <v>228671.89901848941</v>
      </c>
    </row>
    <row r="815" spans="2:18">
      <c r="B815" s="1" t="s">
        <v>0</v>
      </c>
      <c r="C815" s="1" t="s">
        <v>10</v>
      </c>
      <c r="D815" s="1" t="s">
        <v>134</v>
      </c>
      <c r="E815" s="1">
        <v>1</v>
      </c>
      <c r="F815" s="1">
        <v>9000</v>
      </c>
      <c r="N815" s="1" t="s">
        <v>0</v>
      </c>
      <c r="O815" s="1" t="s">
        <v>12</v>
      </c>
      <c r="P815" s="1" t="s">
        <v>131</v>
      </c>
      <c r="Q815" s="1">
        <v>6</v>
      </c>
      <c r="R815" s="1">
        <v>73500</v>
      </c>
    </row>
    <row r="816" spans="2:18">
      <c r="B816" s="1" t="s">
        <v>3</v>
      </c>
      <c r="C816" s="1" t="s">
        <v>10</v>
      </c>
      <c r="D816" s="1" t="s">
        <v>131</v>
      </c>
      <c r="E816" s="1">
        <v>7</v>
      </c>
      <c r="F816" s="1">
        <v>11753.225013712095</v>
      </c>
      <c r="N816" s="1" t="s">
        <v>0</v>
      </c>
      <c r="O816" s="1" t="s">
        <v>12</v>
      </c>
      <c r="P816" s="1" t="s">
        <v>134</v>
      </c>
      <c r="Q816" s="1">
        <v>7</v>
      </c>
      <c r="R816" s="1">
        <v>77500</v>
      </c>
    </row>
    <row r="817" spans="2:18">
      <c r="B817" s="1" t="s">
        <v>7</v>
      </c>
      <c r="C817" s="1" t="s">
        <v>10</v>
      </c>
      <c r="D817" s="1" t="s">
        <v>131</v>
      </c>
      <c r="E817" s="1">
        <v>2</v>
      </c>
      <c r="F817" s="1">
        <v>3632.815004238284</v>
      </c>
      <c r="N817" s="1" t="s">
        <v>0</v>
      </c>
      <c r="O817" s="1" t="s">
        <v>12</v>
      </c>
      <c r="P817" s="1" t="s">
        <v>131</v>
      </c>
      <c r="Q817" s="1">
        <v>10</v>
      </c>
      <c r="R817" s="1">
        <v>60800</v>
      </c>
    </row>
    <row r="818" spans="2:18">
      <c r="B818" s="1" t="s">
        <v>0</v>
      </c>
      <c r="C818" s="1" t="s">
        <v>28</v>
      </c>
      <c r="D818" s="1" t="s">
        <v>131</v>
      </c>
      <c r="E818" s="1">
        <v>16</v>
      </c>
      <c r="F818" s="1">
        <v>95279.957924370581</v>
      </c>
      <c r="N818" s="1" t="s">
        <v>3</v>
      </c>
      <c r="O818" s="1" t="s">
        <v>12</v>
      </c>
      <c r="P818" s="1" t="s">
        <v>134</v>
      </c>
      <c r="Q818" s="1">
        <v>10</v>
      </c>
      <c r="R818" s="1">
        <v>136000</v>
      </c>
    </row>
    <row r="819" spans="2:18">
      <c r="B819" s="1" t="s">
        <v>8</v>
      </c>
      <c r="C819" s="1" t="s">
        <v>24</v>
      </c>
      <c r="D819" s="1" t="s">
        <v>133</v>
      </c>
      <c r="E819" s="1">
        <v>4</v>
      </c>
      <c r="F819" s="1">
        <v>70928.022243027779</v>
      </c>
      <c r="N819" s="1" t="s">
        <v>6</v>
      </c>
      <c r="O819" s="1" t="s">
        <v>10</v>
      </c>
      <c r="P819" s="1" t="s">
        <v>134</v>
      </c>
      <c r="Q819" s="1">
        <v>6</v>
      </c>
      <c r="R819" s="1">
        <v>20000</v>
      </c>
    </row>
    <row r="820" spans="2:18">
      <c r="B820" s="1" t="s">
        <v>2</v>
      </c>
      <c r="C820" s="1" t="s">
        <v>58</v>
      </c>
      <c r="D820" s="1" t="s">
        <v>134</v>
      </c>
      <c r="E820" s="1">
        <v>12</v>
      </c>
      <c r="F820" s="1">
        <v>52086.37699865592</v>
      </c>
      <c r="N820" s="1" t="s">
        <v>2</v>
      </c>
      <c r="O820" s="1" t="s">
        <v>12</v>
      </c>
      <c r="P820" s="1" t="s">
        <v>134</v>
      </c>
      <c r="Q820" s="1">
        <v>14</v>
      </c>
      <c r="R820" s="1">
        <v>95000</v>
      </c>
    </row>
    <row r="821" spans="2:18">
      <c r="B821" s="1" t="s">
        <v>3</v>
      </c>
      <c r="C821" s="1" t="s">
        <v>10</v>
      </c>
      <c r="D821" s="1" t="s">
        <v>131</v>
      </c>
      <c r="E821" s="1">
        <v>4</v>
      </c>
      <c r="F821" s="1">
        <v>4897.177089046706</v>
      </c>
      <c r="N821" s="1" t="s">
        <v>3</v>
      </c>
      <c r="O821" s="1" t="s">
        <v>12</v>
      </c>
      <c r="P821" s="1" t="s">
        <v>132</v>
      </c>
      <c r="Q821" s="1">
        <v>25</v>
      </c>
      <c r="R821" s="1">
        <v>130000</v>
      </c>
    </row>
    <row r="822" spans="2:18">
      <c r="B822" s="1" t="s">
        <v>5</v>
      </c>
      <c r="C822" s="1" t="s">
        <v>59</v>
      </c>
      <c r="D822" s="1" t="s">
        <v>131</v>
      </c>
      <c r="E822" s="1">
        <v>15</v>
      </c>
      <c r="F822" s="1">
        <v>63807.047488395103</v>
      </c>
      <c r="N822" s="1" t="s">
        <v>0</v>
      </c>
      <c r="O822" s="1" t="s">
        <v>12</v>
      </c>
      <c r="P822" s="1" t="s">
        <v>133</v>
      </c>
      <c r="Q822" s="1">
        <v>10</v>
      </c>
      <c r="R822" s="1">
        <v>65000</v>
      </c>
    </row>
    <row r="823" spans="2:18">
      <c r="B823" s="1" t="s">
        <v>3</v>
      </c>
      <c r="C823" s="1" t="s">
        <v>32</v>
      </c>
      <c r="D823" s="1" t="s">
        <v>134</v>
      </c>
      <c r="E823" s="1">
        <v>5</v>
      </c>
      <c r="F823" s="1">
        <v>24000</v>
      </c>
      <c r="N823" s="1" t="s">
        <v>8</v>
      </c>
      <c r="O823" s="1" t="s">
        <v>12</v>
      </c>
      <c r="P823" s="1" t="s">
        <v>133</v>
      </c>
      <c r="Q823" s="1">
        <v>8</v>
      </c>
      <c r="R823" s="1">
        <v>80000</v>
      </c>
    </row>
    <row r="824" spans="2:18">
      <c r="B824" s="1" t="s">
        <v>3</v>
      </c>
      <c r="C824" s="1" t="s">
        <v>88</v>
      </c>
      <c r="D824" s="1" t="s">
        <v>131</v>
      </c>
      <c r="E824" s="1">
        <v>20</v>
      </c>
      <c r="F824" s="1">
        <v>60000</v>
      </c>
      <c r="N824" s="1" t="s">
        <v>7</v>
      </c>
      <c r="O824" s="1" t="s">
        <v>12</v>
      </c>
      <c r="P824" s="1" t="s">
        <v>133</v>
      </c>
      <c r="Q824" s="1">
        <v>30</v>
      </c>
      <c r="R824" s="1">
        <v>37000</v>
      </c>
    </row>
    <row r="825" spans="2:18">
      <c r="B825" s="1" t="s">
        <v>0</v>
      </c>
      <c r="C825" s="1" t="s">
        <v>10</v>
      </c>
      <c r="D825" s="1" t="s">
        <v>131</v>
      </c>
      <c r="E825" s="1">
        <v>3</v>
      </c>
      <c r="F825" s="1">
        <v>5342.3750062327708</v>
      </c>
      <c r="N825" s="1" t="s">
        <v>3</v>
      </c>
      <c r="O825" s="1" t="s">
        <v>12</v>
      </c>
      <c r="P825" s="1" t="s">
        <v>132</v>
      </c>
      <c r="Q825" s="1">
        <v>8</v>
      </c>
      <c r="R825" s="1">
        <v>40000</v>
      </c>
    </row>
    <row r="826" spans="2:18">
      <c r="B826" s="1" t="s">
        <v>3</v>
      </c>
      <c r="C826" s="1" t="s">
        <v>10</v>
      </c>
      <c r="D826" s="1" t="s">
        <v>133</v>
      </c>
      <c r="E826" s="1">
        <v>5</v>
      </c>
      <c r="F826" s="1">
        <v>8903.9583437212841</v>
      </c>
      <c r="N826" s="1" t="s">
        <v>0</v>
      </c>
      <c r="O826" s="1" t="s">
        <v>12</v>
      </c>
      <c r="P826" s="1" t="s">
        <v>134</v>
      </c>
      <c r="Q826" s="1">
        <v>10</v>
      </c>
      <c r="R826" s="1">
        <v>49000</v>
      </c>
    </row>
    <row r="827" spans="2:18">
      <c r="B827" s="1" t="s">
        <v>0</v>
      </c>
      <c r="C827" s="1" t="s">
        <v>24</v>
      </c>
      <c r="D827" s="1" t="s">
        <v>134</v>
      </c>
      <c r="E827" s="1">
        <v>2</v>
      </c>
      <c r="F827" s="1">
        <v>40980.635073749385</v>
      </c>
      <c r="N827" s="1" t="s">
        <v>0</v>
      </c>
      <c r="O827" s="1" t="s">
        <v>12</v>
      </c>
      <c r="P827" s="1" t="s">
        <v>131</v>
      </c>
      <c r="Q827" s="1">
        <v>14</v>
      </c>
      <c r="R827" s="1">
        <v>65000</v>
      </c>
    </row>
    <row r="828" spans="2:18">
      <c r="B828" s="1" t="s">
        <v>3</v>
      </c>
      <c r="C828" s="1" t="s">
        <v>10</v>
      </c>
      <c r="D828" s="1" t="s">
        <v>132</v>
      </c>
      <c r="E828" s="1">
        <v>7</v>
      </c>
      <c r="F828" s="1">
        <v>10684.750012465542</v>
      </c>
      <c r="N828" s="1" t="s">
        <v>0</v>
      </c>
      <c r="O828" s="1" t="s">
        <v>12</v>
      </c>
      <c r="P828" s="1" t="s">
        <v>131</v>
      </c>
      <c r="Q828" s="1">
        <v>1</v>
      </c>
      <c r="R828" s="1">
        <v>55000</v>
      </c>
    </row>
    <row r="829" spans="2:18">
      <c r="B829" s="1" t="s">
        <v>8</v>
      </c>
      <c r="C829" s="1" t="s">
        <v>10</v>
      </c>
      <c r="D829" s="1" t="s">
        <v>133</v>
      </c>
      <c r="E829" s="1">
        <v>21</v>
      </c>
      <c r="F829" s="1">
        <v>21369.500024931083</v>
      </c>
      <c r="N829" s="1" t="s">
        <v>3</v>
      </c>
      <c r="O829" s="1" t="s">
        <v>12</v>
      </c>
      <c r="P829" s="1" t="s">
        <v>134</v>
      </c>
      <c r="Q829" s="1">
        <v>1</v>
      </c>
      <c r="R829" s="1">
        <v>40000</v>
      </c>
    </row>
    <row r="830" spans="2:18">
      <c r="B830" s="1" t="s">
        <v>3</v>
      </c>
      <c r="C830" s="1" t="s">
        <v>97</v>
      </c>
      <c r="D830" s="1" t="s">
        <v>134</v>
      </c>
      <c r="E830" s="1">
        <v>12</v>
      </c>
      <c r="F830" s="1">
        <v>18000</v>
      </c>
      <c r="N830" s="1" t="s">
        <v>0</v>
      </c>
      <c r="O830" s="1" t="s">
        <v>12</v>
      </c>
      <c r="P830" s="1" t="s">
        <v>134</v>
      </c>
      <c r="Q830" s="1">
        <v>15</v>
      </c>
      <c r="R830" s="1">
        <v>60000</v>
      </c>
    </row>
    <row r="831" spans="2:18">
      <c r="B831" s="1" t="s">
        <v>3</v>
      </c>
      <c r="C831" s="1" t="s">
        <v>45</v>
      </c>
      <c r="D831" s="1" t="s">
        <v>133</v>
      </c>
      <c r="E831" s="1">
        <v>4</v>
      </c>
      <c r="F831" s="1">
        <v>41000</v>
      </c>
      <c r="N831" s="1" t="s">
        <v>0</v>
      </c>
      <c r="O831" s="1" t="s">
        <v>18</v>
      </c>
      <c r="P831" s="1" t="s">
        <v>133</v>
      </c>
      <c r="Q831" s="1">
        <v>4</v>
      </c>
      <c r="R831" s="1">
        <v>45734.379803697877</v>
      </c>
    </row>
    <row r="832" spans="2:18">
      <c r="B832" s="1" t="s">
        <v>0</v>
      </c>
      <c r="C832" s="1" t="s">
        <v>10</v>
      </c>
      <c r="D832" s="1" t="s">
        <v>133</v>
      </c>
      <c r="E832" s="1">
        <v>4</v>
      </c>
      <c r="F832" s="1">
        <v>28492.66669990811</v>
      </c>
      <c r="N832" s="1" t="s">
        <v>0</v>
      </c>
      <c r="O832" s="1" t="s">
        <v>12</v>
      </c>
      <c r="P832" s="1" t="s">
        <v>133</v>
      </c>
      <c r="Q832" s="1">
        <v>30</v>
      </c>
      <c r="R832" s="1">
        <v>150000</v>
      </c>
    </row>
    <row r="833" spans="2:18">
      <c r="B833" s="1" t="s">
        <v>0</v>
      </c>
      <c r="C833" s="1" t="s">
        <v>12</v>
      </c>
      <c r="D833" s="1" t="s">
        <v>134</v>
      </c>
      <c r="E833" s="1">
        <v>4.5</v>
      </c>
      <c r="F833" s="1">
        <v>49500</v>
      </c>
      <c r="N833" s="1" t="s">
        <v>3</v>
      </c>
      <c r="O833" s="1" t="s">
        <v>12</v>
      </c>
      <c r="P833" s="1" t="s">
        <v>134</v>
      </c>
      <c r="Q833" s="1">
        <v>21</v>
      </c>
      <c r="R833" s="1">
        <v>88000</v>
      </c>
    </row>
    <row r="834" spans="2:18">
      <c r="B834" s="1" t="s">
        <v>7</v>
      </c>
      <c r="C834" s="1" t="s">
        <v>10</v>
      </c>
      <c r="D834" s="1" t="s">
        <v>133</v>
      </c>
      <c r="E834" s="1">
        <v>6.4</v>
      </c>
      <c r="F834" s="1">
        <v>6600</v>
      </c>
      <c r="N834" s="1" t="s">
        <v>0</v>
      </c>
      <c r="O834" s="1" t="s">
        <v>12</v>
      </c>
      <c r="P834" s="1" t="s">
        <v>134</v>
      </c>
      <c r="Q834" s="1">
        <v>13</v>
      </c>
      <c r="R834" s="1">
        <v>64500</v>
      </c>
    </row>
    <row r="835" spans="2:18">
      <c r="B835" s="1" t="s">
        <v>8</v>
      </c>
      <c r="C835" s="1" t="s">
        <v>24</v>
      </c>
      <c r="D835" s="1" t="s">
        <v>134</v>
      </c>
      <c r="E835" s="1">
        <v>15</v>
      </c>
      <c r="F835" s="1">
        <v>110332.47904470989</v>
      </c>
      <c r="N835" s="1" t="s">
        <v>2</v>
      </c>
      <c r="O835" s="1" t="s">
        <v>32</v>
      </c>
      <c r="P835" s="1" t="s">
        <v>134</v>
      </c>
      <c r="Q835" s="1">
        <v>20</v>
      </c>
      <c r="R835" s="1">
        <v>57600</v>
      </c>
    </row>
    <row r="836" spans="2:18">
      <c r="B836" s="1" t="s">
        <v>0</v>
      </c>
      <c r="C836" s="1" t="s">
        <v>24</v>
      </c>
      <c r="D836" s="1" t="s">
        <v>131</v>
      </c>
      <c r="E836" s="1">
        <v>6</v>
      </c>
      <c r="F836" s="1">
        <v>47285.348162018527</v>
      </c>
      <c r="N836" s="1" t="s">
        <v>5</v>
      </c>
      <c r="O836" s="1" t="s">
        <v>12</v>
      </c>
      <c r="P836" s="1" t="s">
        <v>134</v>
      </c>
      <c r="Q836" s="1">
        <v>15</v>
      </c>
      <c r="R836" s="1">
        <v>50000</v>
      </c>
    </row>
    <row r="837" spans="2:18">
      <c r="B837" s="1" t="s">
        <v>3</v>
      </c>
      <c r="C837" s="1" t="s">
        <v>13</v>
      </c>
      <c r="D837" s="1" t="s">
        <v>134</v>
      </c>
      <c r="E837" s="1">
        <v>5</v>
      </c>
      <c r="F837" s="1">
        <v>5300</v>
      </c>
      <c r="N837" s="1" t="s">
        <v>3</v>
      </c>
      <c r="O837" s="1" t="s">
        <v>12</v>
      </c>
      <c r="P837" s="1" t="s">
        <v>133</v>
      </c>
      <c r="Q837" s="1">
        <v>10</v>
      </c>
      <c r="R837" s="1">
        <v>120000</v>
      </c>
    </row>
    <row r="838" spans="2:18">
      <c r="B838" s="1" t="s">
        <v>0</v>
      </c>
      <c r="C838" s="1" t="s">
        <v>28</v>
      </c>
      <c r="D838" s="1" t="s">
        <v>134</v>
      </c>
      <c r="E838" s="1">
        <v>15</v>
      </c>
      <c r="F838" s="1">
        <v>43828.780645210471</v>
      </c>
      <c r="N838" s="1" t="s">
        <v>3</v>
      </c>
      <c r="O838" s="1" t="s">
        <v>12</v>
      </c>
      <c r="P838" s="1" t="s">
        <v>131</v>
      </c>
      <c r="Q838" s="1">
        <v>29</v>
      </c>
      <c r="R838" s="1">
        <v>107000</v>
      </c>
    </row>
    <row r="839" spans="2:18">
      <c r="B839" s="1" t="s">
        <v>0</v>
      </c>
      <c r="C839" s="1" t="s">
        <v>12</v>
      </c>
      <c r="D839" s="1" t="s">
        <v>132</v>
      </c>
      <c r="E839" s="1">
        <v>14</v>
      </c>
      <c r="F839" s="1">
        <v>80000</v>
      </c>
      <c r="N839" s="1" t="s">
        <v>0</v>
      </c>
      <c r="O839" s="1" t="s">
        <v>12</v>
      </c>
      <c r="P839" s="1" t="s">
        <v>133</v>
      </c>
      <c r="Q839" s="1">
        <v>6</v>
      </c>
      <c r="R839" s="1">
        <v>40000</v>
      </c>
    </row>
    <row r="840" spans="2:18">
      <c r="B840" s="1" t="s">
        <v>0</v>
      </c>
      <c r="C840" s="1" t="s">
        <v>19</v>
      </c>
      <c r="D840" s="1" t="s">
        <v>133</v>
      </c>
      <c r="E840" s="1">
        <v>3</v>
      </c>
      <c r="F840" s="1">
        <v>11518.711713336908</v>
      </c>
      <c r="N840" s="1" t="s">
        <v>3</v>
      </c>
      <c r="O840" s="1" t="s">
        <v>12</v>
      </c>
      <c r="P840" s="1" t="s">
        <v>132</v>
      </c>
      <c r="Q840" s="1">
        <v>12</v>
      </c>
      <c r="R840" s="1">
        <v>81000</v>
      </c>
    </row>
    <row r="841" spans="2:18">
      <c r="B841" s="1" t="s">
        <v>0</v>
      </c>
      <c r="C841" s="1" t="s">
        <v>26</v>
      </c>
      <c r="D841" s="1" t="s">
        <v>132</v>
      </c>
      <c r="E841" s="1">
        <v>5.5</v>
      </c>
      <c r="F841" s="1">
        <v>152986.44846039536</v>
      </c>
      <c r="N841" s="1" t="s">
        <v>6</v>
      </c>
      <c r="O841" s="1" t="s">
        <v>12</v>
      </c>
      <c r="P841" s="1" t="s">
        <v>134</v>
      </c>
      <c r="Q841" s="1">
        <v>20</v>
      </c>
      <c r="R841" s="1">
        <v>45000</v>
      </c>
    </row>
    <row r="842" spans="2:18">
      <c r="B842" s="1" t="s">
        <v>3</v>
      </c>
      <c r="C842" s="1" t="s">
        <v>12</v>
      </c>
      <c r="D842" s="1" t="s">
        <v>134</v>
      </c>
      <c r="E842" s="1">
        <v>2</v>
      </c>
      <c r="F842" s="1">
        <v>125000</v>
      </c>
      <c r="N842" s="1" t="s">
        <v>6</v>
      </c>
      <c r="O842" s="1" t="s">
        <v>12</v>
      </c>
      <c r="P842" s="1" t="s">
        <v>134</v>
      </c>
      <c r="Q842" s="1">
        <v>5</v>
      </c>
      <c r="R842" s="1">
        <v>49000</v>
      </c>
    </row>
    <row r="843" spans="2:18">
      <c r="B843" s="1" t="s">
        <v>8</v>
      </c>
      <c r="C843" s="1" t="s">
        <v>26</v>
      </c>
      <c r="D843" s="1" t="s">
        <v>132</v>
      </c>
      <c r="E843" s="1">
        <v>30</v>
      </c>
      <c r="F843" s="1">
        <v>101990.96564026357</v>
      </c>
      <c r="N843" s="1" t="s">
        <v>4</v>
      </c>
      <c r="O843" s="1" t="s">
        <v>10</v>
      </c>
      <c r="P843" s="1" t="s">
        <v>132</v>
      </c>
      <c r="Q843" s="1">
        <v>1</v>
      </c>
      <c r="R843" s="1">
        <v>13355.937515581925</v>
      </c>
    </row>
    <row r="844" spans="2:18">
      <c r="B844" s="1" t="s">
        <v>4</v>
      </c>
      <c r="C844" s="1" t="s">
        <v>12</v>
      </c>
      <c r="D844" s="1" t="s">
        <v>132</v>
      </c>
      <c r="E844" s="1">
        <v>15</v>
      </c>
      <c r="F844" s="1">
        <v>105000</v>
      </c>
      <c r="N844" s="1" t="s">
        <v>3</v>
      </c>
      <c r="O844" s="1" t="s">
        <v>12</v>
      </c>
      <c r="P844" s="1" t="s">
        <v>132</v>
      </c>
      <c r="Q844" s="1">
        <v>20</v>
      </c>
      <c r="R844" s="1">
        <v>72000</v>
      </c>
    </row>
    <row r="845" spans="2:18">
      <c r="B845" s="1" t="s">
        <v>3</v>
      </c>
      <c r="C845" s="1" t="s">
        <v>98</v>
      </c>
      <c r="D845" s="1" t="s">
        <v>134</v>
      </c>
      <c r="E845" s="1">
        <v>20</v>
      </c>
      <c r="F845" s="1">
        <v>50815.977559664309</v>
      </c>
      <c r="N845" s="1" t="s">
        <v>0</v>
      </c>
      <c r="O845" s="1" t="s">
        <v>12</v>
      </c>
      <c r="P845" s="1" t="s">
        <v>134</v>
      </c>
      <c r="Q845" s="1">
        <v>7</v>
      </c>
      <c r="R845" s="1">
        <v>50000</v>
      </c>
    </row>
    <row r="846" spans="2:18">
      <c r="B846" s="1" t="s">
        <v>0</v>
      </c>
      <c r="C846" s="1" t="s">
        <v>12</v>
      </c>
      <c r="D846" s="1" t="s">
        <v>134</v>
      </c>
      <c r="E846" s="1">
        <v>7</v>
      </c>
      <c r="F846" s="1">
        <v>75000</v>
      </c>
      <c r="N846" s="1" t="s">
        <v>0</v>
      </c>
      <c r="O846" s="1" t="s">
        <v>12</v>
      </c>
      <c r="P846" s="1" t="s">
        <v>134</v>
      </c>
      <c r="Q846" s="1">
        <v>2</v>
      </c>
      <c r="R846" s="1">
        <v>57678</v>
      </c>
    </row>
    <row r="847" spans="2:18">
      <c r="B847" s="1" t="s">
        <v>0</v>
      </c>
      <c r="C847" s="1" t="s">
        <v>10</v>
      </c>
      <c r="D847" s="1" t="s">
        <v>131</v>
      </c>
      <c r="E847" s="1">
        <v>8</v>
      </c>
      <c r="F847" s="1">
        <v>4451.9791718606421</v>
      </c>
      <c r="N847" s="1" t="s">
        <v>0</v>
      </c>
      <c r="O847" s="1" t="s">
        <v>12</v>
      </c>
      <c r="P847" s="1" t="s">
        <v>134</v>
      </c>
      <c r="Q847" s="1">
        <v>16</v>
      </c>
      <c r="R847" s="1">
        <v>80442</v>
      </c>
    </row>
    <row r="848" spans="2:18">
      <c r="B848" s="1" t="s">
        <v>0</v>
      </c>
      <c r="C848" s="1" t="s">
        <v>12</v>
      </c>
      <c r="D848" s="1" t="s">
        <v>132</v>
      </c>
      <c r="E848" s="1">
        <v>10</v>
      </c>
      <c r="F848" s="1">
        <v>110000</v>
      </c>
      <c r="N848" s="1" t="s">
        <v>3</v>
      </c>
      <c r="O848" s="1" t="s">
        <v>12</v>
      </c>
      <c r="P848" s="1" t="s">
        <v>132</v>
      </c>
      <c r="Q848" s="1">
        <v>9</v>
      </c>
      <c r="R848" s="1">
        <v>75000</v>
      </c>
    </row>
    <row r="849" spans="2:18">
      <c r="B849" s="1" t="s">
        <v>2</v>
      </c>
      <c r="C849" s="1" t="s">
        <v>24</v>
      </c>
      <c r="D849" s="1" t="s">
        <v>134</v>
      </c>
      <c r="E849" s="1">
        <v>1</v>
      </c>
      <c r="F849" s="1">
        <v>42556.81334581667</v>
      </c>
      <c r="N849" s="1" t="s">
        <v>0</v>
      </c>
      <c r="O849" s="1" t="s">
        <v>12</v>
      </c>
      <c r="P849" s="1" t="s">
        <v>134</v>
      </c>
      <c r="Q849" s="1">
        <v>12</v>
      </c>
      <c r="R849" s="1">
        <v>61000</v>
      </c>
    </row>
    <row r="850" spans="2:18">
      <c r="B850" s="1" t="s">
        <v>2</v>
      </c>
      <c r="C850" s="1" t="s">
        <v>10</v>
      </c>
      <c r="D850" s="1" t="s">
        <v>132</v>
      </c>
      <c r="E850" s="1">
        <v>7</v>
      </c>
      <c r="F850" s="1">
        <v>8013.5625093491553</v>
      </c>
      <c r="N850" s="1" t="s">
        <v>2</v>
      </c>
      <c r="O850" s="1" t="s">
        <v>12</v>
      </c>
      <c r="P850" s="1" t="s">
        <v>134</v>
      </c>
      <c r="Q850" s="1">
        <v>10</v>
      </c>
      <c r="R850" s="1">
        <v>77000</v>
      </c>
    </row>
    <row r="851" spans="2:18">
      <c r="B851" s="1" t="s">
        <v>3</v>
      </c>
      <c r="C851" s="1" t="s">
        <v>12</v>
      </c>
      <c r="D851" s="1" t="s">
        <v>134</v>
      </c>
      <c r="E851" s="1">
        <v>25</v>
      </c>
      <c r="F851" s="1">
        <v>125000</v>
      </c>
      <c r="N851" s="1" t="s">
        <v>1</v>
      </c>
      <c r="O851" s="1" t="s">
        <v>12</v>
      </c>
      <c r="P851" s="1" t="s">
        <v>133</v>
      </c>
      <c r="Q851" s="1">
        <v>9</v>
      </c>
      <c r="R851" s="1">
        <v>92000</v>
      </c>
    </row>
    <row r="852" spans="2:18">
      <c r="B852" s="1" t="s">
        <v>0</v>
      </c>
      <c r="C852" s="1" t="s">
        <v>12</v>
      </c>
      <c r="D852" s="1" t="s">
        <v>131</v>
      </c>
      <c r="E852" s="1">
        <v>12</v>
      </c>
      <c r="F852" s="1">
        <v>60000</v>
      </c>
      <c r="N852" s="1" t="s">
        <v>0</v>
      </c>
      <c r="O852" s="1" t="s">
        <v>12</v>
      </c>
      <c r="P852" s="1" t="s">
        <v>131</v>
      </c>
      <c r="Q852" s="1">
        <v>10</v>
      </c>
      <c r="R852" s="1">
        <v>72000</v>
      </c>
    </row>
    <row r="853" spans="2:18">
      <c r="B853" s="1" t="s">
        <v>0</v>
      </c>
      <c r="C853" s="1" t="s">
        <v>10</v>
      </c>
      <c r="D853" s="1" t="s">
        <v>132</v>
      </c>
      <c r="E853" s="1">
        <v>5.6</v>
      </c>
      <c r="F853" s="1">
        <v>39355.495879248076</v>
      </c>
      <c r="N853" s="1" t="s">
        <v>8</v>
      </c>
      <c r="O853" s="1" t="s">
        <v>10</v>
      </c>
      <c r="P853" s="1" t="s">
        <v>134</v>
      </c>
      <c r="Q853" s="1">
        <v>3</v>
      </c>
      <c r="R853" s="1">
        <v>14000</v>
      </c>
    </row>
    <row r="854" spans="2:18">
      <c r="B854" s="1" t="s">
        <v>1</v>
      </c>
      <c r="C854" s="1" t="s">
        <v>15</v>
      </c>
      <c r="D854" s="1" t="s">
        <v>134</v>
      </c>
      <c r="E854" s="1">
        <v>12</v>
      </c>
      <c r="F854" s="1">
        <v>57167.974754622352</v>
      </c>
      <c r="N854" s="1" t="s">
        <v>3</v>
      </c>
      <c r="O854" s="1" t="s">
        <v>12</v>
      </c>
      <c r="P854" s="1" t="s">
        <v>133</v>
      </c>
      <c r="Q854" s="1">
        <v>10</v>
      </c>
      <c r="R854" s="1">
        <v>111000</v>
      </c>
    </row>
    <row r="855" spans="2:18">
      <c r="B855" s="1" t="s">
        <v>0</v>
      </c>
      <c r="C855" s="1" t="s">
        <v>62</v>
      </c>
      <c r="D855" s="1" t="s">
        <v>134</v>
      </c>
      <c r="E855" s="1">
        <v>8</v>
      </c>
      <c r="F855" s="1">
        <v>50694.322109187968</v>
      </c>
      <c r="N855" s="1" t="s">
        <v>0</v>
      </c>
      <c r="O855" s="1" t="s">
        <v>12</v>
      </c>
      <c r="P855" s="1" t="s">
        <v>134</v>
      </c>
      <c r="Q855" s="1">
        <v>20</v>
      </c>
      <c r="R855" s="1">
        <v>80000</v>
      </c>
    </row>
    <row r="856" spans="2:18">
      <c r="B856" s="1" t="s">
        <v>3</v>
      </c>
      <c r="C856" s="1" t="s">
        <v>12</v>
      </c>
      <c r="D856" s="1" t="s">
        <v>134</v>
      </c>
      <c r="E856" s="1">
        <v>30</v>
      </c>
      <c r="F856" s="1">
        <v>57500</v>
      </c>
      <c r="N856" s="1" t="s">
        <v>0</v>
      </c>
      <c r="O856" s="1" t="s">
        <v>10</v>
      </c>
      <c r="P856" s="1" t="s">
        <v>134</v>
      </c>
      <c r="Q856" s="1">
        <v>5.5</v>
      </c>
      <c r="R856" s="1">
        <v>57875.729234188344</v>
      </c>
    </row>
    <row r="857" spans="2:18">
      <c r="B857" s="1" t="s">
        <v>1</v>
      </c>
      <c r="C857" s="1" t="s">
        <v>28</v>
      </c>
      <c r="D857" s="1" t="s">
        <v>134</v>
      </c>
      <c r="E857" s="1">
        <v>15</v>
      </c>
      <c r="F857" s="1">
        <v>78764.765217479682</v>
      </c>
      <c r="N857" s="1" t="s">
        <v>5</v>
      </c>
      <c r="O857" s="1" t="s">
        <v>10</v>
      </c>
      <c r="P857" s="1" t="s">
        <v>133</v>
      </c>
      <c r="Q857" s="1">
        <v>8</v>
      </c>
      <c r="R857" s="1">
        <v>25000</v>
      </c>
    </row>
    <row r="858" spans="2:18">
      <c r="B858" s="1" t="s">
        <v>3</v>
      </c>
      <c r="C858" s="1" t="s">
        <v>12</v>
      </c>
      <c r="D858" s="1" t="s">
        <v>134</v>
      </c>
      <c r="E858" s="1">
        <v>10</v>
      </c>
      <c r="F858" s="1">
        <v>80000</v>
      </c>
      <c r="N858" s="1" t="s">
        <v>1</v>
      </c>
      <c r="O858" s="1" t="s">
        <v>12</v>
      </c>
      <c r="P858" s="1" t="s">
        <v>132</v>
      </c>
      <c r="Q858" s="1">
        <v>2</v>
      </c>
      <c r="R858" s="1">
        <v>24000</v>
      </c>
    </row>
    <row r="859" spans="2:18">
      <c r="B859" s="1" t="s">
        <v>3</v>
      </c>
      <c r="C859" s="1" t="s">
        <v>24</v>
      </c>
      <c r="D859" s="1" t="s">
        <v>133</v>
      </c>
      <c r="E859" s="1">
        <v>15</v>
      </c>
      <c r="F859" s="1">
        <v>70928.022243027779</v>
      </c>
      <c r="N859" s="1" t="s">
        <v>3</v>
      </c>
      <c r="O859" s="1" t="s">
        <v>12</v>
      </c>
      <c r="P859" s="1" t="s">
        <v>133</v>
      </c>
      <c r="Q859" s="1">
        <v>25</v>
      </c>
      <c r="R859" s="1">
        <v>61000</v>
      </c>
    </row>
    <row r="860" spans="2:18">
      <c r="B860" s="1" t="s">
        <v>1</v>
      </c>
      <c r="C860" s="1" t="s">
        <v>12</v>
      </c>
      <c r="D860" s="1" t="s">
        <v>134</v>
      </c>
      <c r="E860" s="1">
        <v>3</v>
      </c>
      <c r="F860" s="1">
        <v>33000</v>
      </c>
      <c r="N860" s="1" t="s">
        <v>0</v>
      </c>
      <c r="O860" s="1" t="s">
        <v>26</v>
      </c>
      <c r="P860" s="1" t="s">
        <v>133</v>
      </c>
      <c r="Q860" s="1">
        <v>11</v>
      </c>
      <c r="R860" s="1">
        <v>56095.031102144967</v>
      </c>
    </row>
    <row r="861" spans="2:18">
      <c r="B861" s="1" t="s">
        <v>0</v>
      </c>
      <c r="C861" s="1" t="s">
        <v>12</v>
      </c>
      <c r="D861" s="1" t="s">
        <v>134</v>
      </c>
      <c r="E861" s="1">
        <v>1</v>
      </c>
      <c r="F861" s="1">
        <v>100000</v>
      </c>
      <c r="N861" s="1" t="s">
        <v>5</v>
      </c>
      <c r="O861" s="1" t="s">
        <v>26</v>
      </c>
      <c r="P861" s="1" t="s">
        <v>133</v>
      </c>
      <c r="Q861" s="1">
        <v>5</v>
      </c>
      <c r="R861" s="1">
        <v>71393.675948184507</v>
      </c>
    </row>
    <row r="862" spans="2:18">
      <c r="B862" s="1" t="s">
        <v>3</v>
      </c>
      <c r="C862" s="1" t="s">
        <v>12</v>
      </c>
      <c r="D862" s="1" t="s">
        <v>133</v>
      </c>
      <c r="E862" s="1">
        <v>20</v>
      </c>
      <c r="F862" s="1">
        <v>60000</v>
      </c>
      <c r="N862" s="1" t="s">
        <v>3</v>
      </c>
      <c r="O862" s="1" t="s">
        <v>12</v>
      </c>
      <c r="P862" s="1" t="s">
        <v>134</v>
      </c>
      <c r="Q862" s="1">
        <v>18</v>
      </c>
      <c r="R862" s="1">
        <v>96230</v>
      </c>
    </row>
    <row r="863" spans="2:18">
      <c r="B863" s="1" t="s">
        <v>0</v>
      </c>
      <c r="C863" s="1" t="s">
        <v>12</v>
      </c>
      <c r="D863" s="1" t="s">
        <v>133</v>
      </c>
      <c r="E863" s="1">
        <v>7</v>
      </c>
      <c r="F863" s="1">
        <v>95000</v>
      </c>
      <c r="N863" s="1" t="s">
        <v>0</v>
      </c>
      <c r="O863" s="1" t="s">
        <v>12</v>
      </c>
      <c r="P863" s="1" t="s">
        <v>133</v>
      </c>
      <c r="Q863" s="1">
        <v>1.5</v>
      </c>
      <c r="R863" s="1">
        <v>75000</v>
      </c>
    </row>
    <row r="864" spans="2:18">
      <c r="B864" s="1" t="s">
        <v>0</v>
      </c>
      <c r="C864" s="1" t="s">
        <v>12</v>
      </c>
      <c r="D864" s="1" t="s">
        <v>132</v>
      </c>
      <c r="E864" s="1">
        <v>33</v>
      </c>
      <c r="F864" s="1">
        <v>24000</v>
      </c>
      <c r="N864" s="1" t="s">
        <v>0</v>
      </c>
      <c r="O864" s="1" t="s">
        <v>12</v>
      </c>
      <c r="P864" s="1" t="s">
        <v>134</v>
      </c>
      <c r="Q864" s="1">
        <v>5</v>
      </c>
      <c r="R864" s="1">
        <v>102000</v>
      </c>
    </row>
    <row r="865" spans="2:18">
      <c r="B865" s="1" t="s">
        <v>2</v>
      </c>
      <c r="C865" s="1" t="s">
        <v>12</v>
      </c>
      <c r="D865" s="1" t="s">
        <v>134</v>
      </c>
      <c r="E865" s="1">
        <v>0.5</v>
      </c>
      <c r="F865" s="1">
        <v>50000</v>
      </c>
      <c r="N865" s="1" t="s">
        <v>3</v>
      </c>
      <c r="O865" s="1" t="s">
        <v>84</v>
      </c>
      <c r="P865" s="1" t="s">
        <v>134</v>
      </c>
      <c r="Q865" s="1">
        <v>3</v>
      </c>
      <c r="R865" s="1">
        <v>19008.034062397041</v>
      </c>
    </row>
    <row r="866" spans="2:18">
      <c r="B866" s="1" t="s">
        <v>1</v>
      </c>
      <c r="C866" s="1" t="s">
        <v>12</v>
      </c>
      <c r="D866" s="1" t="s">
        <v>134</v>
      </c>
      <c r="E866" s="1">
        <v>22</v>
      </c>
      <c r="F866" s="1">
        <v>103000</v>
      </c>
      <c r="N866" s="1" t="s">
        <v>0</v>
      </c>
      <c r="O866" s="1" t="s">
        <v>10</v>
      </c>
      <c r="P866" s="1" t="s">
        <v>134</v>
      </c>
      <c r="Q866" s="1">
        <v>5</v>
      </c>
      <c r="R866" s="1">
        <v>4356</v>
      </c>
    </row>
    <row r="867" spans="2:18">
      <c r="B867" s="1" t="s">
        <v>6</v>
      </c>
      <c r="C867" s="1" t="s">
        <v>12</v>
      </c>
      <c r="D867" s="1" t="s">
        <v>131</v>
      </c>
      <c r="E867" s="1">
        <v>8</v>
      </c>
      <c r="F867" s="1">
        <v>36000</v>
      </c>
      <c r="N867" s="1" t="s">
        <v>5</v>
      </c>
      <c r="O867" s="1" t="s">
        <v>10</v>
      </c>
      <c r="P867" s="1" t="s">
        <v>134</v>
      </c>
      <c r="Q867" s="1">
        <v>4</v>
      </c>
      <c r="R867" s="1">
        <v>5342.3750062327708</v>
      </c>
    </row>
    <row r="868" spans="2:18">
      <c r="B868" s="1" t="s">
        <v>0</v>
      </c>
      <c r="C868" s="1" t="s">
        <v>12</v>
      </c>
      <c r="D868" s="1" t="s">
        <v>134</v>
      </c>
      <c r="E868" s="1">
        <v>17</v>
      </c>
      <c r="F868" s="1">
        <v>85000</v>
      </c>
      <c r="N868" s="1" t="s">
        <v>3</v>
      </c>
      <c r="O868" s="1" t="s">
        <v>12</v>
      </c>
      <c r="P868" s="1" t="s">
        <v>133</v>
      </c>
      <c r="Q868" s="1">
        <v>20</v>
      </c>
      <c r="R868" s="1">
        <v>67000</v>
      </c>
    </row>
    <row r="869" spans="2:18">
      <c r="B869" s="1" t="s">
        <v>4</v>
      </c>
      <c r="C869" s="1" t="s">
        <v>46</v>
      </c>
      <c r="D869" s="1" t="s">
        <v>133</v>
      </c>
      <c r="E869" s="1">
        <v>20</v>
      </c>
      <c r="F869" s="1">
        <v>100000</v>
      </c>
      <c r="N869" s="1" t="s">
        <v>0</v>
      </c>
      <c r="O869" s="1" t="s">
        <v>10</v>
      </c>
      <c r="P869" s="1" t="s">
        <v>134</v>
      </c>
      <c r="Q869" s="1">
        <v>7</v>
      </c>
      <c r="R869" s="1">
        <v>8547.8000099724322</v>
      </c>
    </row>
    <row r="870" spans="2:18">
      <c r="B870" s="1" t="s">
        <v>0</v>
      </c>
      <c r="C870" s="1" t="s">
        <v>27</v>
      </c>
      <c r="D870" s="1" t="s">
        <v>134</v>
      </c>
      <c r="E870" s="1">
        <v>12</v>
      </c>
      <c r="F870" s="1">
        <v>83000</v>
      </c>
      <c r="N870" s="1" t="s">
        <v>0</v>
      </c>
      <c r="O870" s="1" t="s">
        <v>10</v>
      </c>
      <c r="P870" s="1" t="s">
        <v>134</v>
      </c>
      <c r="Q870" s="1">
        <v>4</v>
      </c>
      <c r="R870" s="1">
        <v>16027.125018698311</v>
      </c>
    </row>
    <row r="871" spans="2:18">
      <c r="B871" s="1" t="s">
        <v>2</v>
      </c>
      <c r="C871" s="1" t="s">
        <v>12</v>
      </c>
      <c r="D871" s="1" t="s">
        <v>133</v>
      </c>
      <c r="E871" s="1">
        <v>25</v>
      </c>
      <c r="F871" s="1">
        <v>85000</v>
      </c>
      <c r="N871" s="1" t="s">
        <v>8</v>
      </c>
      <c r="O871" s="1" t="s">
        <v>10</v>
      </c>
      <c r="P871" s="1" t="s">
        <v>133</v>
      </c>
      <c r="Q871" s="1">
        <v>36</v>
      </c>
      <c r="R871" s="1">
        <v>10684.750012465542</v>
      </c>
    </row>
    <row r="872" spans="2:18">
      <c r="B872" s="1" t="s">
        <v>3</v>
      </c>
      <c r="C872" s="1" t="s">
        <v>12</v>
      </c>
      <c r="D872" s="1" t="s">
        <v>133</v>
      </c>
      <c r="E872" s="1">
        <v>5</v>
      </c>
      <c r="F872" s="1">
        <v>120000</v>
      </c>
      <c r="N872" s="1" t="s">
        <v>5</v>
      </c>
      <c r="O872" s="1" t="s">
        <v>31</v>
      </c>
      <c r="P872" s="1" t="s">
        <v>134</v>
      </c>
      <c r="Q872" s="1">
        <v>8</v>
      </c>
      <c r="R872" s="1">
        <v>30000</v>
      </c>
    </row>
    <row r="873" spans="2:18">
      <c r="B873" s="1" t="s">
        <v>2</v>
      </c>
      <c r="C873" s="1" t="s">
        <v>12</v>
      </c>
      <c r="D873" s="1" t="s">
        <v>133</v>
      </c>
      <c r="E873" s="1">
        <v>22</v>
      </c>
      <c r="F873" s="1">
        <v>69960</v>
      </c>
      <c r="N873" s="1" t="s">
        <v>3</v>
      </c>
      <c r="O873" s="1" t="s">
        <v>10</v>
      </c>
      <c r="P873" s="1" t="s">
        <v>133</v>
      </c>
      <c r="Q873" s="1">
        <v>0</v>
      </c>
      <c r="R873" s="1">
        <v>8903.9583437212841</v>
      </c>
    </row>
    <row r="874" spans="2:18">
      <c r="B874" s="1" t="s">
        <v>3</v>
      </c>
      <c r="C874" s="1" t="s">
        <v>12</v>
      </c>
      <c r="D874" s="1" t="s">
        <v>134</v>
      </c>
      <c r="E874" s="1">
        <v>14</v>
      </c>
      <c r="F874" s="1">
        <v>97000</v>
      </c>
      <c r="N874" s="1" t="s">
        <v>3</v>
      </c>
      <c r="O874" s="1" t="s">
        <v>10</v>
      </c>
      <c r="P874" s="1" t="s">
        <v>143</v>
      </c>
      <c r="Q874" s="1">
        <v>10</v>
      </c>
      <c r="R874" s="1">
        <v>20000</v>
      </c>
    </row>
    <row r="875" spans="2:18">
      <c r="B875" s="1" t="s">
        <v>0</v>
      </c>
      <c r="C875" s="1" t="s">
        <v>24</v>
      </c>
      <c r="D875" s="1" t="s">
        <v>134</v>
      </c>
      <c r="E875" s="1">
        <v>7</v>
      </c>
      <c r="F875" s="1">
        <v>94570.696324037053</v>
      </c>
      <c r="N875" s="1" t="s">
        <v>0</v>
      </c>
      <c r="O875" s="1" t="s">
        <v>26</v>
      </c>
      <c r="P875" s="1" t="s">
        <v>134</v>
      </c>
      <c r="Q875" s="1">
        <v>10</v>
      </c>
      <c r="R875" s="1">
        <v>87712.230450626681</v>
      </c>
    </row>
    <row r="876" spans="2:18">
      <c r="B876" s="1" t="s">
        <v>3</v>
      </c>
      <c r="C876" s="1" t="s">
        <v>21</v>
      </c>
      <c r="D876" s="1" t="s">
        <v>131</v>
      </c>
      <c r="E876" s="1">
        <v>6</v>
      </c>
      <c r="F876" s="1">
        <v>39000</v>
      </c>
      <c r="N876" s="1" t="s">
        <v>3</v>
      </c>
      <c r="O876" s="1" t="s">
        <v>10</v>
      </c>
      <c r="P876" s="1" t="s">
        <v>131</v>
      </c>
      <c r="Q876" s="1">
        <v>6</v>
      </c>
      <c r="R876" s="1">
        <v>17807.916687442568</v>
      </c>
    </row>
    <row r="877" spans="2:18">
      <c r="B877" s="1" t="s">
        <v>3</v>
      </c>
      <c r="C877" s="1" t="s">
        <v>10</v>
      </c>
      <c r="D877" s="1" t="s">
        <v>132</v>
      </c>
      <c r="E877" s="1">
        <v>15</v>
      </c>
      <c r="F877" s="1">
        <v>4451.9791718606421</v>
      </c>
      <c r="N877" s="1" t="s">
        <v>0</v>
      </c>
      <c r="O877" s="1" t="s">
        <v>62</v>
      </c>
      <c r="P877" s="1" t="s">
        <v>133</v>
      </c>
      <c r="Q877" s="1">
        <v>2</v>
      </c>
      <c r="R877" s="1">
        <v>41000</v>
      </c>
    </row>
    <row r="878" spans="2:18">
      <c r="B878" s="1" t="s">
        <v>6</v>
      </c>
      <c r="C878" s="1" t="s">
        <v>12</v>
      </c>
      <c r="D878" s="1" t="s">
        <v>131</v>
      </c>
      <c r="E878" s="1">
        <v>25</v>
      </c>
      <c r="F878" s="1">
        <v>62000</v>
      </c>
      <c r="N878" s="1" t="s">
        <v>3</v>
      </c>
      <c r="O878" s="1" t="s">
        <v>12</v>
      </c>
      <c r="P878" s="1" t="s">
        <v>133</v>
      </c>
      <c r="Q878" s="1">
        <v>4</v>
      </c>
      <c r="R878" s="1">
        <v>60000</v>
      </c>
    </row>
    <row r="879" spans="2:18">
      <c r="B879" s="1" t="s">
        <v>2</v>
      </c>
      <c r="C879" s="1" t="s">
        <v>12</v>
      </c>
      <c r="D879" s="1" t="s">
        <v>134</v>
      </c>
      <c r="E879" s="1">
        <v>15</v>
      </c>
      <c r="F879" s="1">
        <v>44000</v>
      </c>
      <c r="N879" s="1" t="s">
        <v>0</v>
      </c>
      <c r="O879" s="1" t="s">
        <v>21</v>
      </c>
      <c r="P879" s="1" t="s">
        <v>131</v>
      </c>
      <c r="Q879" s="1">
        <v>2</v>
      </c>
      <c r="R879" s="1">
        <v>32187.34988380854</v>
      </c>
    </row>
    <row r="880" spans="2:18">
      <c r="B880" s="1" t="s">
        <v>3</v>
      </c>
      <c r="C880" s="1" t="s">
        <v>12</v>
      </c>
      <c r="D880" s="1" t="s">
        <v>133</v>
      </c>
      <c r="E880" s="1">
        <v>30</v>
      </c>
      <c r="F880" s="1">
        <v>150000</v>
      </c>
      <c r="N880" s="1" t="s">
        <v>2</v>
      </c>
      <c r="O880" s="1" t="s">
        <v>59</v>
      </c>
      <c r="P880" s="1" t="s">
        <v>134</v>
      </c>
      <c r="Q880" s="1">
        <v>5</v>
      </c>
      <c r="R880" s="1">
        <v>39879.404680246938</v>
      </c>
    </row>
    <row r="881" spans="2:18">
      <c r="B881" s="1" t="s">
        <v>1</v>
      </c>
      <c r="C881" s="1" t="s">
        <v>99</v>
      </c>
      <c r="D881" s="1" t="s">
        <v>134</v>
      </c>
      <c r="E881" s="1">
        <v>15</v>
      </c>
      <c r="F881" s="1">
        <v>228671.89901848941</v>
      </c>
      <c r="N881" s="1" t="s">
        <v>0</v>
      </c>
      <c r="O881" s="1" t="s">
        <v>10</v>
      </c>
      <c r="P881" s="1" t="s">
        <v>133</v>
      </c>
      <c r="Q881" s="1">
        <v>2</v>
      </c>
      <c r="R881" s="1">
        <v>5698.5333399816218</v>
      </c>
    </row>
    <row r="882" spans="2:18">
      <c r="B882" s="1" t="s">
        <v>0</v>
      </c>
      <c r="C882" s="1" t="s">
        <v>12</v>
      </c>
      <c r="D882" s="1" t="s">
        <v>131</v>
      </c>
      <c r="E882" s="1">
        <v>6</v>
      </c>
      <c r="F882" s="1">
        <v>73500</v>
      </c>
      <c r="N882" s="1" t="s">
        <v>3</v>
      </c>
      <c r="O882" s="1" t="s">
        <v>10</v>
      </c>
      <c r="P882" s="1" t="s">
        <v>134</v>
      </c>
      <c r="Q882" s="1">
        <v>6</v>
      </c>
      <c r="R882" s="1">
        <v>7123.1666749770275</v>
      </c>
    </row>
    <row r="883" spans="2:18">
      <c r="B883" s="1" t="s">
        <v>0</v>
      </c>
      <c r="C883" s="1" t="s">
        <v>12</v>
      </c>
      <c r="D883" s="1" t="s">
        <v>134</v>
      </c>
      <c r="E883" s="1">
        <v>7</v>
      </c>
      <c r="F883" s="1">
        <v>77500</v>
      </c>
      <c r="N883" s="1" t="s">
        <v>3</v>
      </c>
      <c r="O883" s="1" t="s">
        <v>10</v>
      </c>
      <c r="P883" s="1" t="s">
        <v>133</v>
      </c>
      <c r="Q883" s="1">
        <v>15</v>
      </c>
      <c r="R883" s="1">
        <v>4451.9791718606421</v>
      </c>
    </row>
    <row r="884" spans="2:18">
      <c r="B884" s="1" t="s">
        <v>0</v>
      </c>
      <c r="C884" s="1" t="s">
        <v>12</v>
      </c>
      <c r="D884" s="1" t="s">
        <v>131</v>
      </c>
      <c r="E884" s="1">
        <v>10</v>
      </c>
      <c r="F884" s="1">
        <v>60800</v>
      </c>
      <c r="N884" s="1" t="s">
        <v>0</v>
      </c>
      <c r="O884" s="1" t="s">
        <v>10</v>
      </c>
      <c r="P884" s="1" t="s">
        <v>133</v>
      </c>
      <c r="Q884" s="1">
        <v>6</v>
      </c>
      <c r="R884" s="1">
        <v>6410.8500074793246</v>
      </c>
    </row>
    <row r="885" spans="2:18">
      <c r="B885" s="1" t="s">
        <v>3</v>
      </c>
      <c r="C885" s="1" t="s">
        <v>12</v>
      </c>
      <c r="D885" s="1" t="s">
        <v>134</v>
      </c>
      <c r="E885" s="1">
        <v>10</v>
      </c>
      <c r="F885" s="1">
        <v>136000</v>
      </c>
      <c r="N885" s="1" t="s">
        <v>3</v>
      </c>
      <c r="O885" s="1" t="s">
        <v>10</v>
      </c>
      <c r="P885" s="1" t="s">
        <v>131</v>
      </c>
      <c r="Q885" s="1">
        <v>12</v>
      </c>
      <c r="R885" s="1">
        <v>20479.104190558952</v>
      </c>
    </row>
    <row r="886" spans="2:18">
      <c r="B886" s="1" t="s">
        <v>6</v>
      </c>
      <c r="C886" s="1" t="s">
        <v>10</v>
      </c>
      <c r="D886" s="1" t="s">
        <v>134</v>
      </c>
      <c r="E886" s="1">
        <v>6</v>
      </c>
      <c r="F886" s="1">
        <v>20000</v>
      </c>
      <c r="N886" s="1" t="s">
        <v>0</v>
      </c>
      <c r="O886" s="1" t="s">
        <v>10</v>
      </c>
      <c r="P886" s="1" t="s">
        <v>132</v>
      </c>
      <c r="Q886" s="1">
        <v>5</v>
      </c>
      <c r="R886" s="1">
        <v>11040.908346214392</v>
      </c>
    </row>
    <row r="887" spans="2:18">
      <c r="B887" s="1" t="s">
        <v>2</v>
      </c>
      <c r="C887" s="1" t="s">
        <v>12</v>
      </c>
      <c r="D887" s="1" t="s">
        <v>134</v>
      </c>
      <c r="E887" s="1">
        <v>14</v>
      </c>
      <c r="F887" s="1">
        <v>95000</v>
      </c>
      <c r="N887" s="1" t="s">
        <v>6</v>
      </c>
      <c r="O887" s="1" t="s">
        <v>10</v>
      </c>
      <c r="P887" s="1" t="s">
        <v>133</v>
      </c>
      <c r="Q887" s="1">
        <v>7</v>
      </c>
      <c r="R887" s="1">
        <v>17807.916687442568</v>
      </c>
    </row>
    <row r="888" spans="2:18">
      <c r="B888" s="1" t="s">
        <v>3</v>
      </c>
      <c r="C888" s="1" t="s">
        <v>12</v>
      </c>
      <c r="D888" s="1" t="s">
        <v>132</v>
      </c>
      <c r="E888" s="1">
        <v>25</v>
      </c>
      <c r="F888" s="1">
        <v>130000</v>
      </c>
      <c r="N888" s="1" t="s">
        <v>0</v>
      </c>
      <c r="O888" s="1" t="s">
        <v>10</v>
      </c>
      <c r="P888" s="1" t="s">
        <v>134</v>
      </c>
      <c r="Q888" s="1">
        <v>11</v>
      </c>
      <c r="R888" s="1">
        <v>3561.5833374885137</v>
      </c>
    </row>
    <row r="889" spans="2:18">
      <c r="B889" s="1" t="s">
        <v>0</v>
      </c>
      <c r="C889" s="1" t="s">
        <v>12</v>
      </c>
      <c r="D889" s="1" t="s">
        <v>133</v>
      </c>
      <c r="E889" s="1">
        <v>10</v>
      </c>
      <c r="F889" s="1">
        <v>65000</v>
      </c>
      <c r="N889" s="1" t="s">
        <v>0</v>
      </c>
      <c r="O889" s="1" t="s">
        <v>24</v>
      </c>
      <c r="P889" s="1" t="s">
        <v>133</v>
      </c>
      <c r="Q889" s="1">
        <v>5</v>
      </c>
      <c r="R889" s="1">
        <v>26795.030625143831</v>
      </c>
    </row>
    <row r="890" spans="2:18">
      <c r="B890" s="1" t="s">
        <v>8</v>
      </c>
      <c r="C890" s="1" t="s">
        <v>12</v>
      </c>
      <c r="D890" s="1" t="s">
        <v>133</v>
      </c>
      <c r="E890" s="1">
        <v>8</v>
      </c>
      <c r="F890" s="1">
        <v>80000</v>
      </c>
      <c r="N890" s="1" t="s">
        <v>3</v>
      </c>
      <c r="O890" s="1" t="s">
        <v>95</v>
      </c>
      <c r="P890" s="1" t="s">
        <v>132</v>
      </c>
      <c r="Q890" s="1">
        <v>10</v>
      </c>
      <c r="R890" s="1">
        <v>20400</v>
      </c>
    </row>
    <row r="891" spans="2:18">
      <c r="B891" s="1" t="s">
        <v>7</v>
      </c>
      <c r="C891" s="1" t="s">
        <v>12</v>
      </c>
      <c r="D891" s="1" t="s">
        <v>133</v>
      </c>
      <c r="E891" s="1">
        <v>30</v>
      </c>
      <c r="F891" s="1">
        <v>37000</v>
      </c>
      <c r="N891" s="1" t="s">
        <v>5</v>
      </c>
      <c r="O891" s="1" t="s">
        <v>24</v>
      </c>
      <c r="P891" s="1" t="s">
        <v>134</v>
      </c>
      <c r="Q891" s="1">
        <v>35</v>
      </c>
      <c r="R891" s="1">
        <v>39404.456801682099</v>
      </c>
    </row>
    <row r="892" spans="2:18">
      <c r="B892" s="1" t="s">
        <v>3</v>
      </c>
      <c r="C892" s="1" t="s">
        <v>12</v>
      </c>
      <c r="D892" s="1" t="s">
        <v>132</v>
      </c>
      <c r="E892" s="1">
        <v>8</v>
      </c>
      <c r="F892" s="1">
        <v>40000</v>
      </c>
      <c r="N892" s="1" t="s">
        <v>0</v>
      </c>
      <c r="O892" s="1" t="s">
        <v>99</v>
      </c>
      <c r="P892" s="1" t="s">
        <v>134</v>
      </c>
      <c r="Q892" s="1">
        <v>7</v>
      </c>
      <c r="R892" s="1">
        <v>149907.13380100971</v>
      </c>
    </row>
    <row r="893" spans="2:18">
      <c r="B893" s="1" t="s">
        <v>0</v>
      </c>
      <c r="C893" s="1" t="s">
        <v>12</v>
      </c>
      <c r="D893" s="1" t="s">
        <v>134</v>
      </c>
      <c r="E893" s="1">
        <v>10</v>
      </c>
      <c r="F893" s="1">
        <v>49000</v>
      </c>
      <c r="N893" s="1" t="s">
        <v>0</v>
      </c>
      <c r="O893" s="1" t="s">
        <v>10</v>
      </c>
      <c r="P893" s="1" t="s">
        <v>134</v>
      </c>
      <c r="Q893" s="1">
        <v>1.6</v>
      </c>
      <c r="R893" s="1">
        <v>4095.8208381117906</v>
      </c>
    </row>
    <row r="894" spans="2:18">
      <c r="B894" s="1" t="s">
        <v>0</v>
      </c>
      <c r="C894" s="1" t="s">
        <v>12</v>
      </c>
      <c r="D894" s="1" t="s">
        <v>131</v>
      </c>
      <c r="E894" s="1">
        <v>14</v>
      </c>
      <c r="F894" s="1">
        <v>65000</v>
      </c>
      <c r="N894" s="1" t="s">
        <v>5</v>
      </c>
      <c r="O894" s="1" t="s">
        <v>26</v>
      </c>
      <c r="P894" s="1" t="s">
        <v>134</v>
      </c>
      <c r="Q894" s="1">
        <v>7</v>
      </c>
      <c r="R894" s="1">
        <v>127488.70705032947</v>
      </c>
    </row>
    <row r="895" spans="2:18">
      <c r="B895" s="1" t="s">
        <v>0</v>
      </c>
      <c r="C895" s="1" t="s">
        <v>12</v>
      </c>
      <c r="D895" s="1" t="s">
        <v>131</v>
      </c>
      <c r="E895" s="1">
        <v>1</v>
      </c>
      <c r="F895" s="1">
        <v>55000</v>
      </c>
      <c r="N895" s="1" t="s">
        <v>3</v>
      </c>
      <c r="O895" s="1" t="s">
        <v>24</v>
      </c>
      <c r="P895" s="1" t="s">
        <v>131</v>
      </c>
      <c r="Q895" s="1">
        <v>20</v>
      </c>
      <c r="R895" s="1">
        <v>58318.59606648951</v>
      </c>
    </row>
    <row r="896" spans="2:18">
      <c r="B896" s="1" t="s">
        <v>3</v>
      </c>
      <c r="C896" s="1" t="s">
        <v>12</v>
      </c>
      <c r="D896" s="1" t="s">
        <v>134</v>
      </c>
      <c r="E896" s="1">
        <v>1</v>
      </c>
      <c r="F896" s="1">
        <v>40000</v>
      </c>
      <c r="N896" s="1" t="s">
        <v>1</v>
      </c>
      <c r="O896" s="1" t="s">
        <v>21</v>
      </c>
      <c r="P896" s="1" t="s">
        <v>134</v>
      </c>
      <c r="Q896" s="1">
        <v>2</v>
      </c>
      <c r="R896" s="1">
        <v>9509.8988293070688</v>
      </c>
    </row>
    <row r="897" spans="2:18">
      <c r="B897" s="1" t="s">
        <v>0</v>
      </c>
      <c r="C897" s="1" t="s">
        <v>12</v>
      </c>
      <c r="D897" s="1" t="s">
        <v>134</v>
      </c>
      <c r="E897" s="1">
        <v>15</v>
      </c>
      <c r="F897" s="1">
        <v>60000</v>
      </c>
      <c r="N897" s="1" t="s">
        <v>0</v>
      </c>
      <c r="O897" s="1" t="s">
        <v>10</v>
      </c>
      <c r="P897" s="1" t="s">
        <v>134</v>
      </c>
      <c r="Q897" s="1">
        <v>3</v>
      </c>
      <c r="R897" s="1">
        <v>12821.700014958649</v>
      </c>
    </row>
    <row r="898" spans="2:18">
      <c r="B898" s="1" t="s">
        <v>0</v>
      </c>
      <c r="C898" s="1" t="s">
        <v>18</v>
      </c>
      <c r="D898" s="1" t="s">
        <v>133</v>
      </c>
      <c r="E898" s="1">
        <v>4</v>
      </c>
      <c r="F898" s="1">
        <v>45734.379803697877</v>
      </c>
      <c r="N898" s="1" t="s">
        <v>0</v>
      </c>
      <c r="O898" s="1" t="s">
        <v>10</v>
      </c>
      <c r="P898" s="1" t="s">
        <v>131</v>
      </c>
      <c r="Q898" s="1">
        <v>6</v>
      </c>
      <c r="R898" s="1">
        <v>4000</v>
      </c>
    </row>
    <row r="899" spans="2:18">
      <c r="B899" s="1" t="s">
        <v>0</v>
      </c>
      <c r="C899" s="1" t="s">
        <v>12</v>
      </c>
      <c r="D899" s="1" t="s">
        <v>133</v>
      </c>
      <c r="E899" s="1">
        <v>30</v>
      </c>
      <c r="F899" s="1">
        <v>150000</v>
      </c>
      <c r="N899" s="1" t="s">
        <v>0</v>
      </c>
      <c r="O899" s="1" t="s">
        <v>12</v>
      </c>
      <c r="P899" s="1" t="s">
        <v>131</v>
      </c>
      <c r="Q899" s="1">
        <v>2</v>
      </c>
      <c r="R899" s="1">
        <v>42000</v>
      </c>
    </row>
    <row r="900" spans="2:18">
      <c r="B900" s="1" t="s">
        <v>3</v>
      </c>
      <c r="C900" s="1" t="s">
        <v>12</v>
      </c>
      <c r="D900" s="1" t="s">
        <v>134</v>
      </c>
      <c r="E900" s="1">
        <v>21</v>
      </c>
      <c r="F900" s="1">
        <v>88000</v>
      </c>
      <c r="N900" s="1" t="s">
        <v>3</v>
      </c>
      <c r="O900" s="1" t="s">
        <v>10</v>
      </c>
      <c r="P900" s="1" t="s">
        <v>131</v>
      </c>
      <c r="Q900" s="1">
        <v>19</v>
      </c>
      <c r="R900" s="1">
        <v>3200</v>
      </c>
    </row>
    <row r="901" spans="2:18">
      <c r="B901" s="1" t="s">
        <v>0</v>
      </c>
      <c r="C901" s="1" t="s">
        <v>12</v>
      </c>
      <c r="D901" s="1" t="s">
        <v>134</v>
      </c>
      <c r="E901" s="1">
        <v>13</v>
      </c>
      <c r="F901" s="1">
        <v>64500</v>
      </c>
      <c r="N901" s="1" t="s">
        <v>0</v>
      </c>
      <c r="O901" s="1" t="s">
        <v>39</v>
      </c>
      <c r="P901" s="1" t="s">
        <v>133</v>
      </c>
      <c r="Q901" s="1">
        <v>10</v>
      </c>
      <c r="R901" s="1">
        <v>60000</v>
      </c>
    </row>
    <row r="902" spans="2:18">
      <c r="B902" s="1" t="s">
        <v>2</v>
      </c>
      <c r="C902" s="1" t="s">
        <v>32</v>
      </c>
      <c r="D902" s="1" t="s">
        <v>134</v>
      </c>
      <c r="E902" s="1">
        <v>20</v>
      </c>
      <c r="F902" s="1">
        <v>57600</v>
      </c>
      <c r="N902" s="1" t="s">
        <v>0</v>
      </c>
      <c r="O902" s="1" t="s">
        <v>12</v>
      </c>
      <c r="P902" s="1" t="s">
        <v>134</v>
      </c>
      <c r="Q902" s="1">
        <v>9</v>
      </c>
      <c r="R902" s="1">
        <v>85000</v>
      </c>
    </row>
    <row r="903" spans="2:18">
      <c r="B903" s="1" t="s">
        <v>5</v>
      </c>
      <c r="C903" s="1" t="s">
        <v>12</v>
      </c>
      <c r="D903" s="1" t="s">
        <v>134</v>
      </c>
      <c r="E903" s="1">
        <v>15</v>
      </c>
      <c r="F903" s="1">
        <v>50000</v>
      </c>
      <c r="N903" s="1" t="s">
        <v>3</v>
      </c>
      <c r="O903" s="1" t="s">
        <v>12</v>
      </c>
      <c r="P903" s="1" t="s">
        <v>134</v>
      </c>
      <c r="Q903" s="1">
        <v>15</v>
      </c>
      <c r="R903" s="1">
        <v>109000</v>
      </c>
    </row>
    <row r="904" spans="2:18">
      <c r="B904" s="1" t="s">
        <v>3</v>
      </c>
      <c r="C904" s="1" t="s">
        <v>12</v>
      </c>
      <c r="D904" s="1" t="s">
        <v>133</v>
      </c>
      <c r="E904" s="1">
        <v>10</v>
      </c>
      <c r="F904" s="1">
        <v>120000</v>
      </c>
      <c r="N904" s="1" t="s">
        <v>0</v>
      </c>
      <c r="O904" s="1" t="s">
        <v>73</v>
      </c>
      <c r="P904" s="1" t="s">
        <v>131</v>
      </c>
      <c r="Q904" s="1">
        <v>14</v>
      </c>
      <c r="R904" s="1">
        <v>76223.966339496474</v>
      </c>
    </row>
    <row r="905" spans="2:18">
      <c r="B905" s="1" t="s">
        <v>3</v>
      </c>
      <c r="C905" s="1" t="s">
        <v>12</v>
      </c>
      <c r="D905" s="1" t="s">
        <v>131</v>
      </c>
      <c r="E905" s="1">
        <v>29</v>
      </c>
      <c r="F905" s="1">
        <v>107000</v>
      </c>
      <c r="N905" s="1" t="s">
        <v>2</v>
      </c>
      <c r="O905" s="1" t="s">
        <v>12</v>
      </c>
      <c r="P905" s="1" t="s">
        <v>133</v>
      </c>
      <c r="Q905" s="1">
        <v>13</v>
      </c>
      <c r="R905" s="1">
        <v>77000</v>
      </c>
    </row>
    <row r="906" spans="2:18">
      <c r="B906" s="1" t="s">
        <v>0</v>
      </c>
      <c r="C906" s="1" t="s">
        <v>12</v>
      </c>
      <c r="D906" s="1" t="s">
        <v>133</v>
      </c>
      <c r="E906" s="1">
        <v>6</v>
      </c>
      <c r="F906" s="1">
        <v>40000</v>
      </c>
      <c r="N906" s="1" t="s">
        <v>0</v>
      </c>
      <c r="O906" s="1" t="s">
        <v>10</v>
      </c>
      <c r="P906" s="1" t="s">
        <v>131</v>
      </c>
      <c r="Q906" s="1">
        <v>4</v>
      </c>
      <c r="R906" s="1">
        <v>25000</v>
      </c>
    </row>
    <row r="907" spans="2:18">
      <c r="B907" s="1" t="s">
        <v>3</v>
      </c>
      <c r="C907" s="1" t="s">
        <v>12</v>
      </c>
      <c r="D907" s="1" t="s">
        <v>132</v>
      </c>
      <c r="E907" s="1">
        <v>12</v>
      </c>
      <c r="F907" s="1">
        <v>81000</v>
      </c>
      <c r="N907" s="1" t="s">
        <v>3</v>
      </c>
      <c r="O907" s="1" t="s">
        <v>12</v>
      </c>
      <c r="P907" s="1" t="s">
        <v>133</v>
      </c>
      <c r="Q907" s="1">
        <v>12</v>
      </c>
      <c r="R907" s="1">
        <v>64000</v>
      </c>
    </row>
    <row r="908" spans="2:18">
      <c r="B908" s="1" t="s">
        <v>6</v>
      </c>
      <c r="C908" s="1" t="s">
        <v>12</v>
      </c>
      <c r="D908" s="1" t="s">
        <v>134</v>
      </c>
      <c r="E908" s="1">
        <v>20</v>
      </c>
      <c r="F908" s="1">
        <v>45000</v>
      </c>
      <c r="N908" s="1" t="s">
        <v>2</v>
      </c>
      <c r="O908" s="1" t="s">
        <v>24</v>
      </c>
      <c r="P908" s="1" t="s">
        <v>133</v>
      </c>
      <c r="Q908" s="1">
        <v>10</v>
      </c>
      <c r="R908" s="1">
        <v>231119.74856804207</v>
      </c>
    </row>
    <row r="909" spans="2:18">
      <c r="B909" s="1" t="s">
        <v>6</v>
      </c>
      <c r="C909" s="1" t="s">
        <v>12</v>
      </c>
      <c r="D909" s="1" t="s">
        <v>134</v>
      </c>
      <c r="E909" s="1">
        <v>5</v>
      </c>
      <c r="F909" s="1">
        <v>49000</v>
      </c>
      <c r="N909" s="1" t="s">
        <v>0</v>
      </c>
      <c r="O909" s="1" t="s">
        <v>12</v>
      </c>
      <c r="P909" s="1" t="s">
        <v>131</v>
      </c>
      <c r="Q909" s="1">
        <v>10</v>
      </c>
      <c r="R909" s="1">
        <v>76000</v>
      </c>
    </row>
    <row r="910" spans="2:18">
      <c r="B910" s="1" t="s">
        <v>4</v>
      </c>
      <c r="C910" s="1" t="s">
        <v>10</v>
      </c>
      <c r="D910" s="1" t="s">
        <v>132</v>
      </c>
      <c r="E910" s="1">
        <v>1</v>
      </c>
      <c r="F910" s="1">
        <v>13355.937515581925</v>
      </c>
      <c r="N910" s="1" t="s">
        <v>0</v>
      </c>
      <c r="O910" s="1" t="s">
        <v>24</v>
      </c>
      <c r="P910" s="1" t="s">
        <v>133</v>
      </c>
      <c r="Q910" s="1">
        <v>8</v>
      </c>
      <c r="R910" s="1">
        <v>15761.782720672842</v>
      </c>
    </row>
    <row r="911" spans="2:18">
      <c r="B911" s="1" t="s">
        <v>3</v>
      </c>
      <c r="C911" s="1" t="s">
        <v>12</v>
      </c>
      <c r="D911" s="1" t="s">
        <v>132</v>
      </c>
      <c r="E911" s="1">
        <v>20</v>
      </c>
      <c r="F911" s="1">
        <v>72000</v>
      </c>
      <c r="N911" s="1" t="s">
        <v>2</v>
      </c>
      <c r="O911" s="1" t="s">
        <v>26</v>
      </c>
      <c r="P911" s="1" t="s">
        <v>133</v>
      </c>
      <c r="Q911" s="1">
        <v>17</v>
      </c>
      <c r="R911" s="1">
        <v>168285.09330643489</v>
      </c>
    </row>
    <row r="912" spans="2:18">
      <c r="B912" s="1" t="s">
        <v>0</v>
      </c>
      <c r="C912" s="1" t="s">
        <v>12</v>
      </c>
      <c r="D912" s="1" t="s">
        <v>134</v>
      </c>
      <c r="E912" s="1">
        <v>7</v>
      </c>
      <c r="F912" s="1">
        <v>50000</v>
      </c>
      <c r="N912" s="1" t="s">
        <v>0</v>
      </c>
      <c r="O912" s="1" t="s">
        <v>87</v>
      </c>
      <c r="P912" s="1" t="s">
        <v>134</v>
      </c>
      <c r="Q912" s="1">
        <v>13</v>
      </c>
      <c r="R912" s="1">
        <v>50000</v>
      </c>
    </row>
    <row r="913" spans="2:18">
      <c r="B913" s="1" t="s">
        <v>0</v>
      </c>
      <c r="C913" s="1" t="s">
        <v>12</v>
      </c>
      <c r="D913" s="1" t="s">
        <v>134</v>
      </c>
      <c r="E913" s="1">
        <v>2</v>
      </c>
      <c r="F913" s="1">
        <v>57678</v>
      </c>
      <c r="N913" s="1" t="s">
        <v>1</v>
      </c>
      <c r="O913" s="1" t="s">
        <v>38</v>
      </c>
      <c r="P913" s="1" t="s">
        <v>134</v>
      </c>
      <c r="Q913" s="1">
        <v>8</v>
      </c>
      <c r="R913" s="1">
        <v>7200</v>
      </c>
    </row>
    <row r="914" spans="2:18">
      <c r="B914" s="1" t="s">
        <v>0</v>
      </c>
      <c r="C914" s="1" t="s">
        <v>12</v>
      </c>
      <c r="D914" s="1" t="s">
        <v>134</v>
      </c>
      <c r="E914" s="1">
        <v>16</v>
      </c>
      <c r="F914" s="1">
        <v>80442</v>
      </c>
      <c r="N914" s="1" t="s">
        <v>8</v>
      </c>
      <c r="O914" s="1" t="s">
        <v>15</v>
      </c>
      <c r="P914" s="1" t="s">
        <v>131</v>
      </c>
      <c r="Q914" s="1">
        <v>7</v>
      </c>
      <c r="R914" s="1">
        <v>53356.776437647524</v>
      </c>
    </row>
    <row r="915" spans="2:18">
      <c r="B915" s="1" t="s">
        <v>3</v>
      </c>
      <c r="C915" s="1" t="s">
        <v>12</v>
      </c>
      <c r="D915" s="1" t="s">
        <v>132</v>
      </c>
      <c r="E915" s="1">
        <v>9</v>
      </c>
      <c r="F915" s="1">
        <v>75000</v>
      </c>
      <c r="N915" s="1" t="s">
        <v>6</v>
      </c>
      <c r="O915" s="1" t="s">
        <v>12</v>
      </c>
      <c r="P915" s="1" t="s">
        <v>133</v>
      </c>
      <c r="Q915" s="1">
        <v>10</v>
      </c>
      <c r="R915" s="1">
        <v>45000</v>
      </c>
    </row>
    <row r="916" spans="2:18">
      <c r="B916" s="1" t="s">
        <v>0</v>
      </c>
      <c r="C916" s="1" t="s">
        <v>12</v>
      </c>
      <c r="D916" s="1" t="s">
        <v>134</v>
      </c>
      <c r="E916" s="1">
        <v>12</v>
      </c>
      <c r="F916" s="1">
        <v>61000</v>
      </c>
      <c r="N916" s="1" t="s">
        <v>3</v>
      </c>
      <c r="O916" s="1" t="s">
        <v>10</v>
      </c>
      <c r="P916" s="1" t="s">
        <v>131</v>
      </c>
      <c r="Q916" s="1">
        <v>4</v>
      </c>
      <c r="R916" s="1">
        <v>5000</v>
      </c>
    </row>
    <row r="917" spans="2:18">
      <c r="B917" s="1" t="s">
        <v>2</v>
      </c>
      <c r="C917" s="1" t="s">
        <v>12</v>
      </c>
      <c r="D917" s="1" t="s">
        <v>134</v>
      </c>
      <c r="E917" s="1">
        <v>10</v>
      </c>
      <c r="F917" s="1">
        <v>77000</v>
      </c>
      <c r="N917" s="1" t="s">
        <v>0</v>
      </c>
      <c r="O917" s="1" t="s">
        <v>26</v>
      </c>
      <c r="P917" s="1" t="s">
        <v>131</v>
      </c>
      <c r="Q917" s="1">
        <v>20</v>
      </c>
      <c r="R917" s="1">
        <v>75473.31457379504</v>
      </c>
    </row>
    <row r="918" spans="2:18">
      <c r="B918" s="1" t="s">
        <v>1</v>
      </c>
      <c r="C918" s="1" t="s">
        <v>12</v>
      </c>
      <c r="D918" s="1" t="s">
        <v>133</v>
      </c>
      <c r="E918" s="1">
        <v>9</v>
      </c>
      <c r="F918" s="1">
        <v>92000</v>
      </c>
      <c r="N918" s="1" t="s">
        <v>3</v>
      </c>
      <c r="O918" s="1" t="s">
        <v>48</v>
      </c>
      <c r="P918" s="1" t="s">
        <v>133</v>
      </c>
      <c r="Q918" s="1">
        <v>5</v>
      </c>
      <c r="R918" s="1">
        <v>15000</v>
      </c>
    </row>
    <row r="919" spans="2:18">
      <c r="B919" s="1" t="s">
        <v>0</v>
      </c>
      <c r="C919" s="1" t="s">
        <v>12</v>
      </c>
      <c r="D919" s="1" t="s">
        <v>131</v>
      </c>
      <c r="E919" s="1">
        <v>10</v>
      </c>
      <c r="F919" s="1">
        <v>72000</v>
      </c>
      <c r="N919" s="1" t="s">
        <v>1</v>
      </c>
      <c r="O919" s="1" t="s">
        <v>15</v>
      </c>
      <c r="P919" s="1" t="s">
        <v>131</v>
      </c>
      <c r="Q919" s="1">
        <v>8</v>
      </c>
      <c r="R919" s="1">
        <v>42558.381206218859</v>
      </c>
    </row>
    <row r="920" spans="2:18">
      <c r="B920" s="1" t="s">
        <v>8</v>
      </c>
      <c r="C920" s="1" t="s">
        <v>10</v>
      </c>
      <c r="D920" s="1" t="s">
        <v>134</v>
      </c>
      <c r="E920" s="1">
        <v>3</v>
      </c>
      <c r="F920" s="1">
        <v>14000</v>
      </c>
      <c r="N920" s="1" t="s">
        <v>0</v>
      </c>
      <c r="O920" s="1" t="s">
        <v>12</v>
      </c>
      <c r="P920" s="1" t="s">
        <v>134</v>
      </c>
      <c r="Q920" s="1">
        <v>5</v>
      </c>
      <c r="R920" s="1">
        <v>61000</v>
      </c>
    </row>
    <row r="921" spans="2:18">
      <c r="B921" s="1" t="s">
        <v>3</v>
      </c>
      <c r="C921" s="1" t="s">
        <v>12</v>
      </c>
      <c r="D921" s="1" t="s">
        <v>133</v>
      </c>
      <c r="E921" s="1">
        <v>10</v>
      </c>
      <c r="F921" s="1">
        <v>111000</v>
      </c>
      <c r="N921" s="1" t="s">
        <v>0</v>
      </c>
      <c r="O921" s="1" t="s">
        <v>12</v>
      </c>
      <c r="P921" s="1" t="s">
        <v>134</v>
      </c>
      <c r="Q921" s="1">
        <v>2</v>
      </c>
      <c r="R921" s="1">
        <v>66000</v>
      </c>
    </row>
    <row r="922" spans="2:18">
      <c r="B922" s="1" t="s">
        <v>0</v>
      </c>
      <c r="C922" s="1" t="s">
        <v>12</v>
      </c>
      <c r="D922" s="1" t="s">
        <v>134</v>
      </c>
      <c r="E922" s="1">
        <v>20</v>
      </c>
      <c r="F922" s="1">
        <v>80000</v>
      </c>
      <c r="N922" s="1" t="s">
        <v>7</v>
      </c>
      <c r="O922" s="1" t="s">
        <v>10</v>
      </c>
      <c r="P922" s="1" t="s">
        <v>131</v>
      </c>
      <c r="Q922" s="1">
        <v>8</v>
      </c>
      <c r="R922" s="1">
        <v>4950.6008391090336</v>
      </c>
    </row>
    <row r="923" spans="2:18">
      <c r="B923" s="1" t="s">
        <v>0</v>
      </c>
      <c r="C923" s="1" t="s">
        <v>10</v>
      </c>
      <c r="D923" s="1" t="s">
        <v>134</v>
      </c>
      <c r="E923" s="1">
        <v>5.5</v>
      </c>
      <c r="F923" s="1">
        <v>57875.729234188344</v>
      </c>
      <c r="N923" s="1" t="s">
        <v>3</v>
      </c>
      <c r="O923" s="1" t="s">
        <v>12</v>
      </c>
      <c r="P923" s="1" t="s">
        <v>133</v>
      </c>
      <c r="Q923" s="1">
        <v>14</v>
      </c>
      <c r="R923" s="1">
        <v>55000</v>
      </c>
    </row>
    <row r="924" spans="2:18">
      <c r="B924" s="1" t="s">
        <v>5</v>
      </c>
      <c r="C924" s="1" t="s">
        <v>10</v>
      </c>
      <c r="D924" s="1" t="s">
        <v>133</v>
      </c>
      <c r="E924" s="1">
        <v>8</v>
      </c>
      <c r="F924" s="1">
        <v>25000</v>
      </c>
      <c r="N924" s="1" t="s">
        <v>7</v>
      </c>
      <c r="O924" s="1" t="s">
        <v>12</v>
      </c>
      <c r="P924" s="1" t="s">
        <v>134</v>
      </c>
      <c r="Q924" s="1">
        <v>10</v>
      </c>
      <c r="R924" s="1">
        <v>32000</v>
      </c>
    </row>
    <row r="925" spans="2:18">
      <c r="B925" s="1" t="s">
        <v>1</v>
      </c>
      <c r="C925" s="1" t="s">
        <v>12</v>
      </c>
      <c r="D925" s="1" t="s">
        <v>132</v>
      </c>
      <c r="E925" s="1">
        <v>2</v>
      </c>
      <c r="F925" s="1">
        <v>24000</v>
      </c>
      <c r="N925" s="1" t="s">
        <v>0</v>
      </c>
      <c r="O925" s="1" t="s">
        <v>10</v>
      </c>
      <c r="P925" s="1" t="s">
        <v>131</v>
      </c>
      <c r="Q925" s="1">
        <v>6</v>
      </c>
      <c r="R925" s="1">
        <v>18000</v>
      </c>
    </row>
    <row r="926" spans="2:18">
      <c r="B926" s="1" t="s">
        <v>3</v>
      </c>
      <c r="C926" s="1" t="s">
        <v>12</v>
      </c>
      <c r="D926" s="1" t="s">
        <v>133</v>
      </c>
      <c r="E926" s="1">
        <v>25</v>
      </c>
      <c r="F926" s="1">
        <v>61000</v>
      </c>
      <c r="N926" s="1" t="s">
        <v>0</v>
      </c>
      <c r="O926" s="1" t="s">
        <v>10</v>
      </c>
      <c r="P926" s="1" t="s">
        <v>134</v>
      </c>
      <c r="Q926" s="1">
        <v>21</v>
      </c>
      <c r="R926" s="1">
        <v>11575.14584683767</v>
      </c>
    </row>
    <row r="927" spans="2:18">
      <c r="B927" s="1" t="s">
        <v>0</v>
      </c>
      <c r="C927" s="1" t="s">
        <v>26</v>
      </c>
      <c r="D927" s="1" t="s">
        <v>133</v>
      </c>
      <c r="E927" s="1">
        <v>11</v>
      </c>
      <c r="F927" s="1">
        <v>56095.031102144967</v>
      </c>
      <c r="N927" s="1" t="s">
        <v>5</v>
      </c>
      <c r="O927" s="1" t="s">
        <v>73</v>
      </c>
      <c r="P927" s="1" t="s">
        <v>131</v>
      </c>
      <c r="Q927" s="1">
        <v>15</v>
      </c>
      <c r="R927" s="1">
        <v>63519.971949580387</v>
      </c>
    </row>
    <row r="928" spans="2:18">
      <c r="B928" s="1" t="s">
        <v>5</v>
      </c>
      <c r="C928" s="1" t="s">
        <v>26</v>
      </c>
      <c r="D928" s="1" t="s">
        <v>133</v>
      </c>
      <c r="E928" s="1">
        <v>5</v>
      </c>
      <c r="F928" s="1">
        <v>71393.675948184507</v>
      </c>
      <c r="N928" s="1" t="s">
        <v>6</v>
      </c>
      <c r="O928" s="1" t="s">
        <v>10</v>
      </c>
      <c r="P928" s="1" t="s">
        <v>131</v>
      </c>
      <c r="Q928" s="1">
        <v>5</v>
      </c>
      <c r="R928" s="1">
        <v>71231.666749770273</v>
      </c>
    </row>
    <row r="929" spans="2:18">
      <c r="B929" s="1" t="s">
        <v>3</v>
      </c>
      <c r="C929" s="1" t="s">
        <v>12</v>
      </c>
      <c r="D929" s="1" t="s">
        <v>134</v>
      </c>
      <c r="E929" s="1">
        <v>18</v>
      </c>
      <c r="F929" s="1">
        <v>96230</v>
      </c>
      <c r="N929" s="1" t="s">
        <v>0</v>
      </c>
      <c r="O929" s="1" t="s">
        <v>34</v>
      </c>
      <c r="P929" s="1" t="s">
        <v>134</v>
      </c>
      <c r="Q929" s="1">
        <v>1</v>
      </c>
      <c r="R929" s="1">
        <v>10000</v>
      </c>
    </row>
    <row r="930" spans="2:18">
      <c r="B930" s="1" t="s">
        <v>0</v>
      </c>
      <c r="C930" s="1" t="s">
        <v>12</v>
      </c>
      <c r="D930" s="1" t="s">
        <v>133</v>
      </c>
      <c r="E930" s="1">
        <v>1.5</v>
      </c>
      <c r="F930" s="1">
        <v>75000</v>
      </c>
      <c r="N930" s="1" t="s">
        <v>0</v>
      </c>
      <c r="O930" s="1" t="s">
        <v>12</v>
      </c>
      <c r="P930" s="1" t="s">
        <v>134</v>
      </c>
      <c r="Q930" s="1">
        <v>3</v>
      </c>
      <c r="R930" s="1">
        <v>74300</v>
      </c>
    </row>
    <row r="931" spans="2:18">
      <c r="B931" s="1" t="s">
        <v>0</v>
      </c>
      <c r="C931" s="1" t="s">
        <v>12</v>
      </c>
      <c r="D931" s="1" t="s">
        <v>134</v>
      </c>
      <c r="E931" s="1">
        <v>5</v>
      </c>
      <c r="F931" s="1">
        <v>102000</v>
      </c>
      <c r="N931" s="1" t="s">
        <v>8</v>
      </c>
      <c r="O931" s="1" t="s">
        <v>10</v>
      </c>
      <c r="P931" s="1" t="s">
        <v>134</v>
      </c>
      <c r="Q931" s="1">
        <v>10</v>
      </c>
      <c r="R931" s="1">
        <v>26711.875031163851</v>
      </c>
    </row>
    <row r="932" spans="2:18">
      <c r="B932" s="1" t="s">
        <v>3</v>
      </c>
      <c r="C932" s="1" t="s">
        <v>84</v>
      </c>
      <c r="D932" s="1" t="s">
        <v>134</v>
      </c>
      <c r="E932" s="1">
        <v>3</v>
      </c>
      <c r="F932" s="1">
        <v>19008.034062397041</v>
      </c>
      <c r="N932" s="1" t="s">
        <v>3</v>
      </c>
      <c r="O932" s="1" t="s">
        <v>10</v>
      </c>
      <c r="P932" s="1" t="s">
        <v>134</v>
      </c>
      <c r="Q932" s="1">
        <v>4</v>
      </c>
      <c r="R932" s="1">
        <v>9545.0433444692171</v>
      </c>
    </row>
    <row r="933" spans="2:18">
      <c r="B933" s="1" t="s">
        <v>0</v>
      </c>
      <c r="C933" s="1" t="s">
        <v>10</v>
      </c>
      <c r="D933" s="1" t="s">
        <v>134</v>
      </c>
      <c r="E933" s="1">
        <v>5</v>
      </c>
      <c r="F933" s="1">
        <v>4356</v>
      </c>
      <c r="N933" s="1" t="s">
        <v>0</v>
      </c>
      <c r="O933" s="1" t="s">
        <v>12</v>
      </c>
      <c r="P933" s="1" t="s">
        <v>134</v>
      </c>
      <c r="Q933" s="1">
        <v>15</v>
      </c>
      <c r="R933" s="1">
        <v>95000</v>
      </c>
    </row>
    <row r="934" spans="2:18">
      <c r="B934" s="1" t="s">
        <v>5</v>
      </c>
      <c r="C934" s="1" t="s">
        <v>10</v>
      </c>
      <c r="D934" s="1" t="s">
        <v>134</v>
      </c>
      <c r="E934" s="1">
        <v>4</v>
      </c>
      <c r="F934" s="1">
        <v>5342.3750062327708</v>
      </c>
      <c r="N934" s="1" t="s">
        <v>5</v>
      </c>
      <c r="O934" s="1" t="s">
        <v>12</v>
      </c>
      <c r="P934" s="1" t="s">
        <v>134</v>
      </c>
      <c r="Q934" s="1">
        <v>15</v>
      </c>
      <c r="R934" s="1">
        <v>64300</v>
      </c>
    </row>
    <row r="935" spans="2:18">
      <c r="B935" s="1" t="s">
        <v>3</v>
      </c>
      <c r="C935" s="1" t="s">
        <v>12</v>
      </c>
      <c r="D935" s="1" t="s">
        <v>133</v>
      </c>
      <c r="E935" s="1">
        <v>20</v>
      </c>
      <c r="F935" s="1">
        <v>67000</v>
      </c>
      <c r="N935" s="1" t="s">
        <v>8</v>
      </c>
      <c r="O935" s="1" t="s">
        <v>12</v>
      </c>
      <c r="P935" s="1" t="s">
        <v>131</v>
      </c>
      <c r="Q935" s="1">
        <v>20</v>
      </c>
      <c r="R935" s="1">
        <v>250000</v>
      </c>
    </row>
    <row r="936" spans="2:18">
      <c r="B936" s="1" t="s">
        <v>0</v>
      </c>
      <c r="C936" s="1" t="s">
        <v>10</v>
      </c>
      <c r="D936" s="1" t="s">
        <v>134</v>
      </c>
      <c r="E936" s="1">
        <v>7</v>
      </c>
      <c r="F936" s="1">
        <v>8547.8000099724322</v>
      </c>
      <c r="N936" s="1" t="s">
        <v>3</v>
      </c>
      <c r="O936" s="1" t="s">
        <v>12</v>
      </c>
      <c r="P936" s="1" t="s">
        <v>133</v>
      </c>
      <c r="Q936" s="1">
        <v>10</v>
      </c>
      <c r="R936" s="1">
        <v>89000</v>
      </c>
    </row>
    <row r="937" spans="2:18">
      <c r="B937" s="1" t="s">
        <v>0</v>
      </c>
      <c r="C937" s="1" t="s">
        <v>10</v>
      </c>
      <c r="D937" s="1" t="s">
        <v>134</v>
      </c>
      <c r="E937" s="1">
        <v>4</v>
      </c>
      <c r="F937" s="1">
        <v>16027.125018698311</v>
      </c>
      <c r="N937" s="1" t="s">
        <v>0</v>
      </c>
      <c r="O937" s="1" t="s">
        <v>12</v>
      </c>
      <c r="P937" s="1" t="s">
        <v>131</v>
      </c>
      <c r="Q937" s="1">
        <v>1.5</v>
      </c>
      <c r="R937" s="1">
        <v>75000</v>
      </c>
    </row>
    <row r="938" spans="2:18">
      <c r="B938" s="1" t="s">
        <v>8</v>
      </c>
      <c r="C938" s="1" t="s">
        <v>10</v>
      </c>
      <c r="D938" s="1" t="s">
        <v>133</v>
      </c>
      <c r="E938" s="1">
        <v>36</v>
      </c>
      <c r="F938" s="1">
        <v>10684.750012465542</v>
      </c>
      <c r="N938" s="1" t="s">
        <v>0</v>
      </c>
      <c r="O938" s="1" t="s">
        <v>12</v>
      </c>
      <c r="P938" s="1" t="s">
        <v>131</v>
      </c>
      <c r="Q938" s="1">
        <v>5</v>
      </c>
      <c r="R938" s="1">
        <v>45000</v>
      </c>
    </row>
    <row r="939" spans="2:18">
      <c r="B939" s="1" t="s">
        <v>5</v>
      </c>
      <c r="C939" s="1" t="s">
        <v>31</v>
      </c>
      <c r="D939" s="1" t="s">
        <v>134</v>
      </c>
      <c r="E939" s="1">
        <v>8</v>
      </c>
      <c r="F939" s="1">
        <v>30000</v>
      </c>
      <c r="N939" s="1" t="s">
        <v>4</v>
      </c>
      <c r="O939" s="1" t="s">
        <v>12</v>
      </c>
      <c r="P939" s="1" t="s">
        <v>131</v>
      </c>
      <c r="Q939" s="1">
        <v>22</v>
      </c>
      <c r="R939" s="1">
        <v>127500</v>
      </c>
    </row>
    <row r="940" spans="2:18">
      <c r="B940" s="1" t="s">
        <v>3</v>
      </c>
      <c r="C940" s="1" t="s">
        <v>10</v>
      </c>
      <c r="D940" s="1" t="s">
        <v>133</v>
      </c>
      <c r="E940" s="1">
        <v>0</v>
      </c>
      <c r="F940" s="1">
        <v>8903.9583437212841</v>
      </c>
      <c r="N940" s="1" t="s">
        <v>4</v>
      </c>
      <c r="O940" s="1" t="s">
        <v>12</v>
      </c>
      <c r="P940" s="1" t="s">
        <v>133</v>
      </c>
      <c r="Q940" s="1">
        <v>18</v>
      </c>
      <c r="R940" s="1">
        <v>170000</v>
      </c>
    </row>
    <row r="941" spans="2:18">
      <c r="B941" s="1" t="s">
        <v>3</v>
      </c>
      <c r="C941" s="1" t="s">
        <v>10</v>
      </c>
      <c r="D941" s="1" t="s">
        <v>120</v>
      </c>
      <c r="E941" s="1">
        <v>10</v>
      </c>
      <c r="F941" s="1">
        <v>20000</v>
      </c>
      <c r="N941" s="1" t="s">
        <v>0</v>
      </c>
      <c r="O941" s="1" t="s">
        <v>100</v>
      </c>
      <c r="P941" s="1" t="s">
        <v>131</v>
      </c>
      <c r="Q941" s="1">
        <v>2</v>
      </c>
      <c r="R941" s="1">
        <v>9600</v>
      </c>
    </row>
    <row r="942" spans="2:18">
      <c r="B942" s="1" t="s">
        <v>0</v>
      </c>
      <c r="C942" s="1" t="s">
        <v>26</v>
      </c>
      <c r="D942" s="1" t="s">
        <v>134</v>
      </c>
      <c r="E942" s="1">
        <v>10</v>
      </c>
      <c r="F942" s="1">
        <v>87712.230450626681</v>
      </c>
      <c r="N942" s="1" t="s">
        <v>0</v>
      </c>
      <c r="O942" s="1" t="s">
        <v>12</v>
      </c>
      <c r="P942" s="1" t="s">
        <v>131</v>
      </c>
      <c r="Q942" s="1">
        <v>27</v>
      </c>
      <c r="R942" s="1">
        <v>62000</v>
      </c>
    </row>
    <row r="943" spans="2:18">
      <c r="B943" s="1" t="s">
        <v>3</v>
      </c>
      <c r="C943" s="1" t="s">
        <v>10</v>
      </c>
      <c r="D943" s="1" t="s">
        <v>131</v>
      </c>
      <c r="E943" s="1">
        <v>6</v>
      </c>
      <c r="F943" s="1">
        <v>17807.916687442568</v>
      </c>
      <c r="N943" s="1" t="s">
        <v>3</v>
      </c>
      <c r="O943" s="1" t="s">
        <v>12</v>
      </c>
      <c r="P943" s="1" t="s">
        <v>134</v>
      </c>
      <c r="Q943" s="1">
        <v>3</v>
      </c>
      <c r="R943" s="1">
        <v>22000</v>
      </c>
    </row>
    <row r="944" spans="2:18">
      <c r="B944" s="1" t="s">
        <v>0</v>
      </c>
      <c r="C944" s="1" t="s">
        <v>62</v>
      </c>
      <c r="D944" s="1" t="s">
        <v>133</v>
      </c>
      <c r="E944" s="1">
        <v>2</v>
      </c>
      <c r="F944" s="1">
        <v>41000</v>
      </c>
      <c r="N944" s="1" t="s">
        <v>0</v>
      </c>
      <c r="O944" s="1" t="s">
        <v>12</v>
      </c>
      <c r="P944" s="1" t="s">
        <v>134</v>
      </c>
      <c r="Q944" s="1">
        <v>8</v>
      </c>
      <c r="R944" s="1">
        <v>45000</v>
      </c>
    </row>
    <row r="945" spans="2:18">
      <c r="B945" s="1" t="s">
        <v>3</v>
      </c>
      <c r="C945" s="1" t="s">
        <v>12</v>
      </c>
      <c r="D945" s="1" t="s">
        <v>133</v>
      </c>
      <c r="E945" s="1">
        <v>4</v>
      </c>
      <c r="F945" s="1">
        <v>60000</v>
      </c>
      <c r="N945" s="1" t="s">
        <v>0</v>
      </c>
      <c r="O945" s="1" t="s">
        <v>12</v>
      </c>
      <c r="P945" s="1" t="s">
        <v>134</v>
      </c>
      <c r="Q945" s="1">
        <v>6</v>
      </c>
      <c r="R945" s="1">
        <v>145000</v>
      </c>
    </row>
    <row r="946" spans="2:18">
      <c r="B946" s="1" t="s">
        <v>0</v>
      </c>
      <c r="C946" s="1" t="s">
        <v>21</v>
      </c>
      <c r="D946" s="1" t="s">
        <v>131</v>
      </c>
      <c r="E946" s="1">
        <v>2</v>
      </c>
      <c r="F946" s="1">
        <v>32187.34988380854</v>
      </c>
      <c r="N946" s="1" t="s">
        <v>0</v>
      </c>
      <c r="O946" s="1" t="s">
        <v>12</v>
      </c>
      <c r="P946" s="1" t="s">
        <v>131</v>
      </c>
      <c r="Q946" s="1">
        <v>14</v>
      </c>
      <c r="R946" s="1">
        <v>89000</v>
      </c>
    </row>
    <row r="947" spans="2:18">
      <c r="B947" s="1" t="s">
        <v>2</v>
      </c>
      <c r="C947" s="1" t="s">
        <v>59</v>
      </c>
      <c r="D947" s="1" t="s">
        <v>134</v>
      </c>
      <c r="E947" s="1">
        <v>5</v>
      </c>
      <c r="F947" s="1">
        <v>39879.404680246938</v>
      </c>
      <c r="N947" s="1" t="s">
        <v>5</v>
      </c>
      <c r="O947" s="1" t="s">
        <v>12</v>
      </c>
      <c r="P947" s="1" t="s">
        <v>134</v>
      </c>
      <c r="Q947" s="1">
        <v>11</v>
      </c>
      <c r="R947" s="1">
        <v>38000</v>
      </c>
    </row>
    <row r="948" spans="2:18">
      <c r="B948" s="1" t="s">
        <v>0</v>
      </c>
      <c r="C948" s="1" t="s">
        <v>10</v>
      </c>
      <c r="D948" s="1" t="s">
        <v>133</v>
      </c>
      <c r="E948" s="1">
        <v>2</v>
      </c>
      <c r="F948" s="1">
        <v>5698.5333399816218</v>
      </c>
      <c r="N948" s="1" t="s">
        <v>0</v>
      </c>
      <c r="O948" s="1" t="s">
        <v>27</v>
      </c>
      <c r="P948" s="1" t="s">
        <v>134</v>
      </c>
      <c r="Q948" s="1">
        <v>3</v>
      </c>
      <c r="R948" s="1">
        <v>49168.076151516347</v>
      </c>
    </row>
    <row r="949" spans="2:18">
      <c r="B949" s="1" t="s">
        <v>3</v>
      </c>
      <c r="C949" s="1" t="s">
        <v>10</v>
      </c>
      <c r="D949" s="1" t="s">
        <v>134</v>
      </c>
      <c r="E949" s="1">
        <v>6</v>
      </c>
      <c r="F949" s="1">
        <v>7123.1666749770275</v>
      </c>
      <c r="N949" s="1" t="s">
        <v>0</v>
      </c>
      <c r="O949" s="1" t="s">
        <v>10</v>
      </c>
      <c r="P949" s="1" t="s">
        <v>134</v>
      </c>
      <c r="Q949" s="1">
        <v>8</v>
      </c>
      <c r="R949" s="1">
        <v>8903.9583437212841</v>
      </c>
    </row>
    <row r="950" spans="2:18">
      <c r="B950" s="1" t="s">
        <v>3</v>
      </c>
      <c r="C950" s="1" t="s">
        <v>10</v>
      </c>
      <c r="D950" s="1" t="s">
        <v>133</v>
      </c>
      <c r="E950" s="1">
        <v>15</v>
      </c>
      <c r="F950" s="1">
        <v>4451.9791718606421</v>
      </c>
      <c r="N950" s="1" t="s">
        <v>3</v>
      </c>
      <c r="O950" s="1" t="s">
        <v>101</v>
      </c>
      <c r="P950" s="1" t="s">
        <v>133</v>
      </c>
      <c r="Q950" s="1">
        <v>8</v>
      </c>
      <c r="R950" s="1">
        <v>10000</v>
      </c>
    </row>
    <row r="951" spans="2:18">
      <c r="B951" s="1" t="s">
        <v>0</v>
      </c>
      <c r="C951" s="1" t="s">
        <v>10</v>
      </c>
      <c r="D951" s="1" t="s">
        <v>133</v>
      </c>
      <c r="E951" s="1">
        <v>6</v>
      </c>
      <c r="F951" s="1">
        <v>6410.8500074793246</v>
      </c>
      <c r="N951" s="1" t="s">
        <v>3</v>
      </c>
      <c r="O951" s="1" t="s">
        <v>12</v>
      </c>
      <c r="P951" s="1" t="s">
        <v>132</v>
      </c>
      <c r="Q951" s="1">
        <v>30</v>
      </c>
      <c r="R951" s="1">
        <v>105000</v>
      </c>
    </row>
    <row r="952" spans="2:18">
      <c r="B952" s="1" t="s">
        <v>3</v>
      </c>
      <c r="C952" s="1" t="s">
        <v>10</v>
      </c>
      <c r="D952" s="1" t="s">
        <v>131</v>
      </c>
      <c r="E952" s="1">
        <v>12</v>
      </c>
      <c r="F952" s="1">
        <v>20479.104190558952</v>
      </c>
      <c r="N952" s="1" t="s">
        <v>0</v>
      </c>
      <c r="O952" s="1" t="s">
        <v>102</v>
      </c>
      <c r="P952" s="1" t="s">
        <v>133</v>
      </c>
      <c r="Q952" s="1">
        <v>0</v>
      </c>
      <c r="R952" s="1">
        <v>12000</v>
      </c>
    </row>
    <row r="953" spans="2:18">
      <c r="B953" s="1" t="s">
        <v>0</v>
      </c>
      <c r="C953" s="1" t="s">
        <v>10</v>
      </c>
      <c r="D953" s="1" t="s">
        <v>132</v>
      </c>
      <c r="E953" s="1">
        <v>5</v>
      </c>
      <c r="F953" s="1">
        <v>11040.908346214392</v>
      </c>
      <c r="N953" s="1" t="s">
        <v>5</v>
      </c>
      <c r="O953" s="1" t="s">
        <v>10</v>
      </c>
      <c r="P953" s="1" t="s">
        <v>131</v>
      </c>
      <c r="Q953" s="1">
        <v>3</v>
      </c>
      <c r="R953" s="1">
        <v>3561.5833374885137</v>
      </c>
    </row>
    <row r="954" spans="2:18">
      <c r="B954" s="1" t="s">
        <v>6</v>
      </c>
      <c r="C954" s="1" t="s">
        <v>10</v>
      </c>
      <c r="D954" s="1" t="s">
        <v>133</v>
      </c>
      <c r="E954" s="1">
        <v>7</v>
      </c>
      <c r="F954" s="1">
        <v>17807.916687442568</v>
      </c>
      <c r="N954" s="1" t="s">
        <v>0</v>
      </c>
      <c r="O954" s="1" t="s">
        <v>26</v>
      </c>
      <c r="P954" s="1" t="s">
        <v>132</v>
      </c>
      <c r="Q954" s="1">
        <v>5</v>
      </c>
      <c r="R954" s="1">
        <v>86692.320794224041</v>
      </c>
    </row>
    <row r="955" spans="2:18">
      <c r="B955" s="1" t="s">
        <v>0</v>
      </c>
      <c r="C955" s="1" t="s">
        <v>10</v>
      </c>
      <c r="D955" s="1" t="s">
        <v>134</v>
      </c>
      <c r="E955" s="1">
        <v>11</v>
      </c>
      <c r="F955" s="1">
        <v>3561.5833374885137</v>
      </c>
      <c r="N955" s="1" t="s">
        <v>4</v>
      </c>
      <c r="O955" s="1" t="s">
        <v>10</v>
      </c>
      <c r="P955" s="1" t="s">
        <v>134</v>
      </c>
      <c r="Q955" s="1">
        <v>18</v>
      </c>
      <c r="R955" s="1">
        <v>8000</v>
      </c>
    </row>
    <row r="956" spans="2:18">
      <c r="B956" s="1" t="s">
        <v>0</v>
      </c>
      <c r="C956" s="1" t="s">
        <v>24</v>
      </c>
      <c r="D956" s="1" t="s">
        <v>133</v>
      </c>
      <c r="E956" s="1">
        <v>5</v>
      </c>
      <c r="F956" s="1">
        <v>26795.030625143831</v>
      </c>
      <c r="N956" s="1" t="s">
        <v>0</v>
      </c>
      <c r="O956" s="1" t="s">
        <v>10</v>
      </c>
      <c r="P956" s="1" t="s">
        <v>133</v>
      </c>
      <c r="Q956" s="1">
        <v>6</v>
      </c>
      <c r="R956" s="1">
        <v>6767.0083412281756</v>
      </c>
    </row>
    <row r="957" spans="2:18">
      <c r="B957" s="1" t="s">
        <v>3</v>
      </c>
      <c r="C957" s="1" t="s">
        <v>95</v>
      </c>
      <c r="D957" s="1" t="s">
        <v>132</v>
      </c>
      <c r="E957" s="1">
        <v>10</v>
      </c>
      <c r="F957" s="1">
        <v>20400</v>
      </c>
      <c r="N957" s="1" t="s">
        <v>8</v>
      </c>
      <c r="O957" s="1" t="s">
        <v>24</v>
      </c>
      <c r="P957" s="1" t="s">
        <v>134</v>
      </c>
      <c r="Q957" s="1">
        <v>14</v>
      </c>
      <c r="R957" s="1">
        <v>48073.437298052166</v>
      </c>
    </row>
    <row r="958" spans="2:18">
      <c r="B958" s="1" t="s">
        <v>5</v>
      </c>
      <c r="C958" s="1" t="s">
        <v>24</v>
      </c>
      <c r="D958" s="1" t="s">
        <v>134</v>
      </c>
      <c r="E958" s="1">
        <v>35</v>
      </c>
      <c r="F958" s="1">
        <v>39404.456801682099</v>
      </c>
      <c r="N958" s="1" t="s">
        <v>3</v>
      </c>
      <c r="O958" s="1" t="s">
        <v>28</v>
      </c>
      <c r="P958" s="1" t="s">
        <v>133</v>
      </c>
      <c r="Q958" s="1">
        <v>15</v>
      </c>
      <c r="R958" s="1">
        <v>76223.966339496474</v>
      </c>
    </row>
    <row r="959" spans="2:18">
      <c r="B959" s="1" t="s">
        <v>0</v>
      </c>
      <c r="C959" s="1" t="s">
        <v>99</v>
      </c>
      <c r="D959" s="1" t="s">
        <v>134</v>
      </c>
      <c r="E959" s="1">
        <v>7</v>
      </c>
      <c r="F959" s="1">
        <v>149907.13380100971</v>
      </c>
      <c r="N959" s="1" t="s">
        <v>3</v>
      </c>
      <c r="O959" s="1" t="s">
        <v>32</v>
      </c>
      <c r="P959" s="1" t="s">
        <v>133</v>
      </c>
      <c r="Q959" s="1">
        <v>15</v>
      </c>
      <c r="R959" s="1">
        <v>85333.333333333328</v>
      </c>
    </row>
    <row r="960" spans="2:18">
      <c r="B960" s="1" t="s">
        <v>0</v>
      </c>
      <c r="C960" s="1" t="s">
        <v>10</v>
      </c>
      <c r="D960" s="1" t="s">
        <v>134</v>
      </c>
      <c r="E960" s="1">
        <v>1.6</v>
      </c>
      <c r="F960" s="1">
        <v>4095.8208381117906</v>
      </c>
      <c r="N960" s="1" t="s">
        <v>3</v>
      </c>
      <c r="O960" s="1" t="s">
        <v>24</v>
      </c>
      <c r="P960" s="1" t="s">
        <v>131</v>
      </c>
      <c r="Q960" s="1">
        <v>8</v>
      </c>
      <c r="R960" s="1">
        <v>76223.981237173866</v>
      </c>
    </row>
    <row r="961" spans="2:18">
      <c r="B961" s="1" t="s">
        <v>5</v>
      </c>
      <c r="C961" s="1" t="s">
        <v>26</v>
      </c>
      <c r="D961" s="1" t="s">
        <v>134</v>
      </c>
      <c r="E961" s="1">
        <v>7</v>
      </c>
      <c r="F961" s="1">
        <v>127488.70705032947</v>
      </c>
      <c r="N961" s="1" t="s">
        <v>3</v>
      </c>
      <c r="O961" s="1" t="s">
        <v>13</v>
      </c>
      <c r="P961" s="1" t="s">
        <v>134</v>
      </c>
      <c r="Q961" s="1">
        <v>5</v>
      </c>
      <c r="R961" s="1">
        <v>30000</v>
      </c>
    </row>
    <row r="962" spans="2:18">
      <c r="B962" s="1" t="s">
        <v>3</v>
      </c>
      <c r="C962" s="1" t="s">
        <v>24</v>
      </c>
      <c r="D962" s="1" t="s">
        <v>131</v>
      </c>
      <c r="E962" s="1">
        <v>20</v>
      </c>
      <c r="F962" s="1">
        <v>58318.59606648951</v>
      </c>
      <c r="N962" s="1" t="s">
        <v>0</v>
      </c>
      <c r="O962" s="1" t="s">
        <v>10</v>
      </c>
      <c r="P962" s="1" t="s">
        <v>131</v>
      </c>
      <c r="Q962" s="1">
        <v>4</v>
      </c>
      <c r="R962" s="1">
        <v>34000</v>
      </c>
    </row>
    <row r="963" spans="2:18">
      <c r="B963" s="1" t="s">
        <v>1</v>
      </c>
      <c r="C963" s="1" t="s">
        <v>21</v>
      </c>
      <c r="D963" s="1" t="s">
        <v>134</v>
      </c>
      <c r="E963" s="1">
        <v>2</v>
      </c>
      <c r="F963" s="1">
        <v>9509.8988293070688</v>
      </c>
      <c r="N963" s="1" t="s">
        <v>3</v>
      </c>
      <c r="O963" s="1" t="s">
        <v>10</v>
      </c>
      <c r="P963" s="1" t="s">
        <v>134</v>
      </c>
      <c r="Q963" s="1">
        <v>5</v>
      </c>
      <c r="R963" s="1">
        <v>3205.4250037396623</v>
      </c>
    </row>
    <row r="964" spans="2:18">
      <c r="B964" s="1" t="s">
        <v>0</v>
      </c>
      <c r="C964" s="1" t="s">
        <v>10</v>
      </c>
      <c r="D964" s="1" t="s">
        <v>134</v>
      </c>
      <c r="E964" s="1">
        <v>3</v>
      </c>
      <c r="F964" s="1">
        <v>12821.700014958649</v>
      </c>
      <c r="N964" s="1" t="s">
        <v>3</v>
      </c>
      <c r="O964" s="1" t="s">
        <v>15</v>
      </c>
      <c r="P964" s="1" t="s">
        <v>133</v>
      </c>
      <c r="Q964" s="1">
        <v>5</v>
      </c>
      <c r="R964" s="1">
        <v>45000</v>
      </c>
    </row>
    <row r="965" spans="2:18">
      <c r="B965" s="1" t="s">
        <v>0</v>
      </c>
      <c r="C965" s="1" t="s">
        <v>10</v>
      </c>
      <c r="D965" s="1" t="s">
        <v>131</v>
      </c>
      <c r="E965" s="1">
        <v>6</v>
      </c>
      <c r="F965" s="1">
        <v>4000</v>
      </c>
      <c r="N965" s="1" t="s">
        <v>3</v>
      </c>
      <c r="O965" s="1" t="s">
        <v>103</v>
      </c>
      <c r="P965" s="1" t="s">
        <v>131</v>
      </c>
      <c r="Q965" s="1">
        <v>8</v>
      </c>
      <c r="R965" s="1">
        <v>24864</v>
      </c>
    </row>
    <row r="966" spans="2:18">
      <c r="B966" s="1" t="s">
        <v>0</v>
      </c>
      <c r="C966" s="1" t="s">
        <v>12</v>
      </c>
      <c r="D966" s="1" t="s">
        <v>131</v>
      </c>
      <c r="E966" s="1">
        <v>2</v>
      </c>
      <c r="F966" s="1">
        <v>42000</v>
      </c>
      <c r="N966" s="1" t="s">
        <v>0</v>
      </c>
      <c r="O966" s="1" t="s">
        <v>24</v>
      </c>
      <c r="P966" s="1" t="s">
        <v>134</v>
      </c>
      <c r="Q966" s="1">
        <v>7</v>
      </c>
      <c r="R966" s="1">
        <v>47285.348162018527</v>
      </c>
    </row>
    <row r="967" spans="2:18">
      <c r="B967" s="1" t="s">
        <v>3</v>
      </c>
      <c r="C967" s="1" t="s">
        <v>10</v>
      </c>
      <c r="D967" s="1" t="s">
        <v>131</v>
      </c>
      <c r="E967" s="1">
        <v>19</v>
      </c>
      <c r="F967" s="1">
        <v>3200</v>
      </c>
      <c r="N967" s="1" t="s">
        <v>0</v>
      </c>
      <c r="O967" s="1" t="s">
        <v>10</v>
      </c>
      <c r="P967" s="1" t="s">
        <v>131</v>
      </c>
      <c r="Q967" s="1">
        <v>10</v>
      </c>
      <c r="R967" s="1">
        <v>17807.916687442568</v>
      </c>
    </row>
    <row r="968" spans="2:18">
      <c r="B968" s="1" t="s">
        <v>0</v>
      </c>
      <c r="C968" s="1" t="s">
        <v>39</v>
      </c>
      <c r="D968" s="1" t="s">
        <v>133</v>
      </c>
      <c r="E968" s="1">
        <v>10</v>
      </c>
      <c r="F968" s="1">
        <v>60000</v>
      </c>
      <c r="N968" s="1" t="s">
        <v>0</v>
      </c>
      <c r="O968" s="1" t="s">
        <v>24</v>
      </c>
      <c r="P968" s="1" t="s">
        <v>134</v>
      </c>
      <c r="Q968" s="1">
        <v>3</v>
      </c>
      <c r="R968" s="1">
        <v>55166.239522354947</v>
      </c>
    </row>
    <row r="969" spans="2:18">
      <c r="B969" s="1" t="s">
        <v>0</v>
      </c>
      <c r="C969" s="1" t="s">
        <v>12</v>
      </c>
      <c r="D969" s="1" t="s">
        <v>134</v>
      </c>
      <c r="E969" s="1">
        <v>9</v>
      </c>
      <c r="F969" s="1">
        <v>85000</v>
      </c>
      <c r="N969" s="1" t="s">
        <v>3</v>
      </c>
      <c r="O969" s="1" t="s">
        <v>28</v>
      </c>
      <c r="P969" s="1" t="s">
        <v>132</v>
      </c>
      <c r="Q969" s="1">
        <v>5</v>
      </c>
      <c r="R969" s="1">
        <v>69871.969144538423</v>
      </c>
    </row>
    <row r="970" spans="2:18">
      <c r="B970" s="1" t="s">
        <v>3</v>
      </c>
      <c r="C970" s="1" t="s">
        <v>12</v>
      </c>
      <c r="D970" s="1" t="s">
        <v>134</v>
      </c>
      <c r="E970" s="1">
        <v>15</v>
      </c>
      <c r="F970" s="1">
        <v>109000</v>
      </c>
      <c r="N970" s="1" t="s">
        <v>0</v>
      </c>
      <c r="O970" s="1" t="s">
        <v>12</v>
      </c>
      <c r="P970" s="1" t="s">
        <v>134</v>
      </c>
      <c r="Q970" s="1">
        <v>17</v>
      </c>
      <c r="R970" s="1">
        <v>70970</v>
      </c>
    </row>
    <row r="971" spans="2:18">
      <c r="B971" s="1" t="s">
        <v>0</v>
      </c>
      <c r="C971" s="1" t="s">
        <v>73</v>
      </c>
      <c r="D971" s="1" t="s">
        <v>131</v>
      </c>
      <c r="E971" s="1">
        <v>14</v>
      </c>
      <c r="F971" s="1">
        <v>76223.966339496474</v>
      </c>
      <c r="N971" s="1" t="s">
        <v>2</v>
      </c>
      <c r="O971" s="1" t="s">
        <v>28</v>
      </c>
      <c r="P971" s="1" t="s">
        <v>134</v>
      </c>
      <c r="Q971" s="1">
        <v>7</v>
      </c>
      <c r="R971" s="1">
        <v>76223.966339496474</v>
      </c>
    </row>
    <row r="972" spans="2:18">
      <c r="B972" s="1" t="s">
        <v>2</v>
      </c>
      <c r="C972" s="1" t="s">
        <v>12</v>
      </c>
      <c r="D972" s="1" t="s">
        <v>133</v>
      </c>
      <c r="E972" s="1">
        <v>13</v>
      </c>
      <c r="F972" s="1">
        <v>77000</v>
      </c>
      <c r="N972" s="1" t="s">
        <v>1</v>
      </c>
      <c r="O972" s="1" t="s">
        <v>57</v>
      </c>
      <c r="P972" s="1" t="s">
        <v>131</v>
      </c>
      <c r="Q972" s="1">
        <v>5</v>
      </c>
      <c r="R972" s="1">
        <v>110000</v>
      </c>
    </row>
    <row r="973" spans="2:18">
      <c r="B973" s="1" t="s">
        <v>0</v>
      </c>
      <c r="C973" s="1" t="s">
        <v>10</v>
      </c>
      <c r="D973" s="1" t="s">
        <v>131</v>
      </c>
      <c r="E973" s="1">
        <v>4</v>
      </c>
      <c r="F973" s="1">
        <v>25000</v>
      </c>
      <c r="N973" s="1" t="s">
        <v>0</v>
      </c>
      <c r="O973" s="1" t="s">
        <v>104</v>
      </c>
      <c r="P973" s="1" t="s">
        <v>131</v>
      </c>
      <c r="Q973" s="1">
        <v>15</v>
      </c>
      <c r="R973" s="1">
        <v>14400</v>
      </c>
    </row>
    <row r="974" spans="2:18">
      <c r="B974" s="1" t="s">
        <v>3</v>
      </c>
      <c r="C974" s="1" t="s">
        <v>12</v>
      </c>
      <c r="D974" s="1" t="s">
        <v>133</v>
      </c>
      <c r="E974" s="1">
        <v>12</v>
      </c>
      <c r="F974" s="1">
        <v>64000</v>
      </c>
      <c r="N974" s="1" t="s">
        <v>8</v>
      </c>
      <c r="O974" s="1" t="s">
        <v>12</v>
      </c>
      <c r="P974" s="1" t="s">
        <v>131</v>
      </c>
      <c r="Q974" s="1">
        <v>8</v>
      </c>
      <c r="R974" s="1">
        <v>125000</v>
      </c>
    </row>
    <row r="975" spans="2:18">
      <c r="B975" s="1" t="s">
        <v>2</v>
      </c>
      <c r="C975" s="1" t="s">
        <v>24</v>
      </c>
      <c r="D975" s="1" t="s">
        <v>133</v>
      </c>
      <c r="E975" s="1">
        <v>10</v>
      </c>
      <c r="F975" s="1">
        <v>231119.74856804207</v>
      </c>
      <c r="N975" s="1" t="s">
        <v>0</v>
      </c>
      <c r="O975" s="1" t="s">
        <v>27</v>
      </c>
      <c r="P975" s="1" t="s">
        <v>134</v>
      </c>
      <c r="Q975" s="1">
        <v>10</v>
      </c>
      <c r="R975" s="1">
        <v>72768.752704244194</v>
      </c>
    </row>
    <row r="976" spans="2:18">
      <c r="B976" s="1" t="s">
        <v>0</v>
      </c>
      <c r="C976" s="1" t="s">
        <v>12</v>
      </c>
      <c r="D976" s="1" t="s">
        <v>131</v>
      </c>
      <c r="E976" s="1">
        <v>10</v>
      </c>
      <c r="F976" s="1">
        <v>76000</v>
      </c>
      <c r="N976" s="1" t="s">
        <v>3</v>
      </c>
      <c r="O976" s="1" t="s">
        <v>12</v>
      </c>
      <c r="P976" s="1" t="s">
        <v>134</v>
      </c>
      <c r="Q976" s="1">
        <v>15</v>
      </c>
      <c r="R976" s="1">
        <v>59000</v>
      </c>
    </row>
    <row r="977" spans="2:18">
      <c r="B977" s="1" t="s">
        <v>0</v>
      </c>
      <c r="C977" s="1" t="s">
        <v>24</v>
      </c>
      <c r="D977" s="1" t="s">
        <v>133</v>
      </c>
      <c r="E977" s="1">
        <v>8</v>
      </c>
      <c r="F977" s="1">
        <v>15761.782720672842</v>
      </c>
      <c r="N977" s="1" t="s">
        <v>0</v>
      </c>
      <c r="O977" s="1" t="s">
        <v>12</v>
      </c>
      <c r="P977" s="1" t="s">
        <v>134</v>
      </c>
      <c r="Q977" s="1">
        <v>5</v>
      </c>
      <c r="R977" s="1">
        <v>71500</v>
      </c>
    </row>
    <row r="978" spans="2:18">
      <c r="B978" s="1" t="s">
        <v>2</v>
      </c>
      <c r="C978" s="1" t="s">
        <v>26</v>
      </c>
      <c r="D978" s="1" t="s">
        <v>133</v>
      </c>
      <c r="E978" s="1">
        <v>17</v>
      </c>
      <c r="F978" s="1">
        <v>168285.09330643489</v>
      </c>
      <c r="N978" s="1" t="s">
        <v>7</v>
      </c>
      <c r="O978" s="1" t="s">
        <v>24</v>
      </c>
      <c r="P978" s="1" t="s">
        <v>134</v>
      </c>
      <c r="Q978" s="1">
        <v>2</v>
      </c>
      <c r="R978" s="1">
        <v>39404.456801682099</v>
      </c>
    </row>
    <row r="979" spans="2:18">
      <c r="B979" s="1" t="s">
        <v>0</v>
      </c>
      <c r="C979" s="1" t="s">
        <v>87</v>
      </c>
      <c r="D979" s="1" t="s">
        <v>134</v>
      </c>
      <c r="E979" s="1">
        <v>13</v>
      </c>
      <c r="F979" s="1">
        <v>50000</v>
      </c>
      <c r="N979" s="1" t="s">
        <v>6</v>
      </c>
      <c r="O979" s="1" t="s">
        <v>15</v>
      </c>
      <c r="P979" s="1" t="s">
        <v>132</v>
      </c>
      <c r="Q979" s="1">
        <v>5</v>
      </c>
      <c r="R979" s="1">
        <v>88927.960729412545</v>
      </c>
    </row>
    <row r="980" spans="2:18">
      <c r="B980" s="1" t="s">
        <v>1</v>
      </c>
      <c r="C980" s="1" t="s">
        <v>38</v>
      </c>
      <c r="D980" s="1" t="s">
        <v>134</v>
      </c>
      <c r="E980" s="1">
        <v>8</v>
      </c>
      <c r="F980" s="1">
        <v>7200</v>
      </c>
      <c r="N980" s="1" t="s">
        <v>3</v>
      </c>
      <c r="O980" s="1" t="s">
        <v>12</v>
      </c>
      <c r="P980" s="1" t="s">
        <v>134</v>
      </c>
      <c r="Q980" s="1">
        <v>25</v>
      </c>
      <c r="R980" s="1">
        <v>90000</v>
      </c>
    </row>
    <row r="981" spans="2:18">
      <c r="B981" s="1" t="s">
        <v>8</v>
      </c>
      <c r="C981" s="1" t="s">
        <v>15</v>
      </c>
      <c r="D981" s="1" t="s">
        <v>131</v>
      </c>
      <c r="E981" s="1">
        <v>7</v>
      </c>
      <c r="F981" s="1">
        <v>53356.776437647524</v>
      </c>
      <c r="N981" s="1" t="s">
        <v>3</v>
      </c>
      <c r="O981" s="1" t="s">
        <v>10</v>
      </c>
      <c r="P981" s="1" t="s">
        <v>131</v>
      </c>
      <c r="Q981" s="1">
        <v>30</v>
      </c>
      <c r="R981" s="1">
        <v>12465.541681209797</v>
      </c>
    </row>
    <row r="982" spans="2:18">
      <c r="B982" s="1" t="s">
        <v>6</v>
      </c>
      <c r="C982" s="1" t="s">
        <v>12</v>
      </c>
      <c r="D982" s="1" t="s">
        <v>133</v>
      </c>
      <c r="E982" s="1">
        <v>10</v>
      </c>
      <c r="F982" s="1">
        <v>45000</v>
      </c>
      <c r="N982" s="1" t="s">
        <v>0</v>
      </c>
      <c r="O982" s="1" t="s">
        <v>12</v>
      </c>
      <c r="P982" s="1" t="s">
        <v>134</v>
      </c>
      <c r="Q982" s="1">
        <v>8</v>
      </c>
      <c r="R982" s="1">
        <v>40000</v>
      </c>
    </row>
    <row r="983" spans="2:18">
      <c r="B983" s="1" t="s">
        <v>3</v>
      </c>
      <c r="C983" s="1" t="s">
        <v>10</v>
      </c>
      <c r="D983" s="1" t="s">
        <v>131</v>
      </c>
      <c r="E983" s="1">
        <v>4</v>
      </c>
      <c r="F983" s="1">
        <v>5000</v>
      </c>
      <c r="N983" s="1" t="s">
        <v>0</v>
      </c>
      <c r="O983" s="1" t="s">
        <v>10</v>
      </c>
      <c r="P983" s="1" t="s">
        <v>131</v>
      </c>
      <c r="Q983" s="1">
        <v>4</v>
      </c>
      <c r="R983" s="1">
        <v>30000</v>
      </c>
    </row>
    <row r="984" spans="2:18">
      <c r="B984" s="1" t="s">
        <v>0</v>
      </c>
      <c r="C984" s="1" t="s">
        <v>26</v>
      </c>
      <c r="D984" s="1" t="s">
        <v>131</v>
      </c>
      <c r="E984" s="1">
        <v>20</v>
      </c>
      <c r="F984" s="1">
        <v>75473.31457379504</v>
      </c>
      <c r="N984" s="1" t="s">
        <v>1</v>
      </c>
      <c r="O984" s="1" t="s">
        <v>12</v>
      </c>
      <c r="P984" s="1" t="s">
        <v>134</v>
      </c>
      <c r="Q984" s="1">
        <v>1</v>
      </c>
      <c r="R984" s="1">
        <v>46325</v>
      </c>
    </row>
    <row r="985" spans="2:18">
      <c r="B985" s="1" t="s">
        <v>3</v>
      </c>
      <c r="C985" s="1" t="s">
        <v>48</v>
      </c>
      <c r="D985" s="1" t="s">
        <v>133</v>
      </c>
      <c r="E985" s="1">
        <v>5</v>
      </c>
      <c r="F985" s="1">
        <v>15000</v>
      </c>
      <c r="N985" s="1" t="s">
        <v>0</v>
      </c>
      <c r="O985" s="1" t="s">
        <v>12</v>
      </c>
      <c r="P985" s="1" t="s">
        <v>131</v>
      </c>
      <c r="Q985" s="1">
        <v>8</v>
      </c>
      <c r="R985" s="1">
        <v>15000</v>
      </c>
    </row>
    <row r="986" spans="2:18">
      <c r="B986" s="1" t="s">
        <v>1</v>
      </c>
      <c r="C986" s="1" t="s">
        <v>15</v>
      </c>
      <c r="D986" s="1" t="s">
        <v>131</v>
      </c>
      <c r="E986" s="1">
        <v>8</v>
      </c>
      <c r="F986" s="1">
        <v>42558.381206218859</v>
      </c>
      <c r="N986" s="1" t="s">
        <v>0</v>
      </c>
      <c r="O986" s="1" t="s">
        <v>12</v>
      </c>
      <c r="P986" s="1" t="s">
        <v>134</v>
      </c>
      <c r="Q986" s="1">
        <v>15</v>
      </c>
      <c r="R986" s="1">
        <v>31200</v>
      </c>
    </row>
    <row r="987" spans="2:18">
      <c r="B987" s="1" t="s">
        <v>0</v>
      </c>
      <c r="C987" s="1" t="s">
        <v>12</v>
      </c>
      <c r="D987" s="1" t="s">
        <v>134</v>
      </c>
      <c r="E987" s="1">
        <v>5</v>
      </c>
      <c r="F987" s="1">
        <v>61000</v>
      </c>
      <c r="N987" s="1" t="s">
        <v>0</v>
      </c>
      <c r="O987" s="1" t="s">
        <v>10</v>
      </c>
      <c r="P987" s="1" t="s">
        <v>134</v>
      </c>
      <c r="Q987" s="1">
        <v>9</v>
      </c>
      <c r="R987" s="1">
        <v>8903.9583437212841</v>
      </c>
    </row>
    <row r="988" spans="2:18">
      <c r="B988" s="1" t="s">
        <v>0</v>
      </c>
      <c r="C988" s="1" t="s">
        <v>12</v>
      </c>
      <c r="D988" s="1" t="s">
        <v>134</v>
      </c>
      <c r="E988" s="1">
        <v>2</v>
      </c>
      <c r="F988" s="1">
        <v>66000</v>
      </c>
      <c r="N988" s="1" t="s">
        <v>0</v>
      </c>
      <c r="O988" s="1" t="s">
        <v>105</v>
      </c>
      <c r="P988" s="1" t="s">
        <v>131</v>
      </c>
      <c r="Q988" s="1">
        <v>8</v>
      </c>
      <c r="R988" s="1">
        <v>15840</v>
      </c>
    </row>
    <row r="989" spans="2:18">
      <c r="B989" s="1" t="s">
        <v>7</v>
      </c>
      <c r="C989" s="1" t="s">
        <v>10</v>
      </c>
      <c r="D989" s="1" t="s">
        <v>131</v>
      </c>
      <c r="E989" s="1">
        <v>8</v>
      </c>
      <c r="F989" s="1">
        <v>4950.6008391090336</v>
      </c>
      <c r="N989" s="1" t="s">
        <v>0</v>
      </c>
      <c r="O989" s="1" t="s">
        <v>10</v>
      </c>
      <c r="P989" s="1" t="s">
        <v>134</v>
      </c>
      <c r="Q989" s="1">
        <v>5</v>
      </c>
      <c r="R989" s="1">
        <v>15136.729184326183</v>
      </c>
    </row>
    <row r="990" spans="2:18">
      <c r="B990" s="1" t="s">
        <v>3</v>
      </c>
      <c r="C990" s="1" t="s">
        <v>12</v>
      </c>
      <c r="D990" s="1" t="s">
        <v>133</v>
      </c>
      <c r="E990" s="1">
        <v>14</v>
      </c>
      <c r="F990" s="1">
        <v>55000</v>
      </c>
      <c r="N990" s="1" t="s">
        <v>8</v>
      </c>
      <c r="O990" s="1" t="s">
        <v>12</v>
      </c>
      <c r="P990" s="1" t="s">
        <v>134</v>
      </c>
      <c r="Q990" s="1">
        <v>10</v>
      </c>
      <c r="R990" s="1">
        <v>41000</v>
      </c>
    </row>
    <row r="991" spans="2:18">
      <c r="B991" s="1" t="s">
        <v>7</v>
      </c>
      <c r="C991" s="1" t="s">
        <v>12</v>
      </c>
      <c r="D991" s="1" t="s">
        <v>134</v>
      </c>
      <c r="E991" s="1">
        <v>10</v>
      </c>
      <c r="F991" s="1">
        <v>32000</v>
      </c>
      <c r="N991" s="1" t="s">
        <v>3</v>
      </c>
      <c r="O991" s="1" t="s">
        <v>36</v>
      </c>
      <c r="P991" s="1" t="s">
        <v>134</v>
      </c>
      <c r="Q991" s="1">
        <v>2</v>
      </c>
      <c r="R991" s="1">
        <v>11000</v>
      </c>
    </row>
    <row r="992" spans="2:18">
      <c r="B992" s="1" t="s">
        <v>0</v>
      </c>
      <c r="C992" s="1" t="s">
        <v>10</v>
      </c>
      <c r="D992" s="1" t="s">
        <v>131</v>
      </c>
      <c r="E992" s="1">
        <v>6</v>
      </c>
      <c r="F992" s="1">
        <v>18000</v>
      </c>
      <c r="N992" s="1" t="s">
        <v>4</v>
      </c>
      <c r="O992" s="1" t="s">
        <v>24</v>
      </c>
      <c r="P992" s="1" t="s">
        <v>133</v>
      </c>
      <c r="Q992" s="1">
        <v>30</v>
      </c>
      <c r="R992" s="1">
        <v>55166.239522354947</v>
      </c>
    </row>
    <row r="993" spans="2:18">
      <c r="B993" s="1" t="s">
        <v>0</v>
      </c>
      <c r="C993" s="1" t="s">
        <v>10</v>
      </c>
      <c r="D993" s="1" t="s">
        <v>134</v>
      </c>
      <c r="E993" s="1">
        <v>21</v>
      </c>
      <c r="F993" s="1">
        <v>11575.14584683767</v>
      </c>
      <c r="N993" s="1" t="s">
        <v>3</v>
      </c>
      <c r="O993" s="1" t="s">
        <v>43</v>
      </c>
      <c r="P993" s="1" t="s">
        <v>134</v>
      </c>
      <c r="Q993" s="1">
        <v>15</v>
      </c>
      <c r="R993" s="1">
        <v>5689.2125418690484</v>
      </c>
    </row>
    <row r="994" spans="2:18">
      <c r="B994" s="1" t="s">
        <v>5</v>
      </c>
      <c r="C994" s="1" t="s">
        <v>73</v>
      </c>
      <c r="D994" s="1" t="s">
        <v>131</v>
      </c>
      <c r="E994" s="1">
        <v>15</v>
      </c>
      <c r="F994" s="1">
        <v>63519.971949580387</v>
      </c>
      <c r="N994" s="1" t="s">
        <v>0</v>
      </c>
      <c r="O994" s="1" t="s">
        <v>36</v>
      </c>
      <c r="P994" s="1" t="s">
        <v>134</v>
      </c>
      <c r="Q994" s="1">
        <v>3</v>
      </c>
      <c r="R994" s="1">
        <v>17728</v>
      </c>
    </row>
    <row r="995" spans="2:18">
      <c r="B995" s="1" t="s">
        <v>6</v>
      </c>
      <c r="C995" s="1" t="s">
        <v>10</v>
      </c>
      <c r="D995" s="1" t="s">
        <v>131</v>
      </c>
      <c r="E995" s="1">
        <v>5</v>
      </c>
      <c r="F995" s="1">
        <v>71231.666749770273</v>
      </c>
      <c r="N995" s="1" t="s">
        <v>1</v>
      </c>
      <c r="O995" s="1" t="s">
        <v>106</v>
      </c>
      <c r="P995" s="1" t="s">
        <v>131</v>
      </c>
      <c r="Q995" s="1">
        <v>8</v>
      </c>
      <c r="R995" s="1">
        <v>13745.704467353951</v>
      </c>
    </row>
    <row r="996" spans="2:18">
      <c r="B996" s="1" t="s">
        <v>0</v>
      </c>
      <c r="C996" s="1" t="s">
        <v>34</v>
      </c>
      <c r="D996" s="1" t="s">
        <v>134</v>
      </c>
      <c r="E996" s="1">
        <v>1</v>
      </c>
      <c r="F996" s="1">
        <v>10000</v>
      </c>
      <c r="N996" s="1" t="s">
        <v>5</v>
      </c>
      <c r="O996" s="1" t="s">
        <v>12</v>
      </c>
      <c r="P996" s="1" t="s">
        <v>134</v>
      </c>
      <c r="Q996" s="1">
        <v>15</v>
      </c>
      <c r="R996" s="1">
        <v>50000</v>
      </c>
    </row>
    <row r="997" spans="2:18">
      <c r="B997" s="1" t="s">
        <v>0</v>
      </c>
      <c r="C997" s="1" t="s">
        <v>12</v>
      </c>
      <c r="D997" s="1" t="s">
        <v>134</v>
      </c>
      <c r="E997" s="1">
        <v>3</v>
      </c>
      <c r="F997" s="1">
        <v>74300</v>
      </c>
      <c r="N997" s="1" t="s">
        <v>0</v>
      </c>
      <c r="O997" s="1" t="s">
        <v>27</v>
      </c>
      <c r="P997" s="1" t="s">
        <v>134</v>
      </c>
      <c r="Q997" s="1">
        <v>7</v>
      </c>
      <c r="R997" s="1">
        <v>78668.921842426149</v>
      </c>
    </row>
    <row r="998" spans="2:18">
      <c r="B998" s="1" t="s">
        <v>8</v>
      </c>
      <c r="C998" s="1" t="s">
        <v>10</v>
      </c>
      <c r="D998" s="1" t="s">
        <v>134</v>
      </c>
      <c r="E998" s="1">
        <v>10</v>
      </c>
      <c r="F998" s="1">
        <v>26711.875031163851</v>
      </c>
      <c r="N998" s="1" t="s">
        <v>7</v>
      </c>
      <c r="O998" s="1" t="s">
        <v>12</v>
      </c>
      <c r="P998" s="1" t="s">
        <v>134</v>
      </c>
      <c r="Q998" s="1">
        <v>10</v>
      </c>
      <c r="R998" s="1">
        <v>85000</v>
      </c>
    </row>
    <row r="999" spans="2:18">
      <c r="B999" s="1" t="s">
        <v>3</v>
      </c>
      <c r="C999" s="1" t="s">
        <v>10</v>
      </c>
      <c r="D999" s="1" t="s">
        <v>134</v>
      </c>
      <c r="E999" s="1">
        <v>4</v>
      </c>
      <c r="F999" s="1">
        <v>9545.0433444692171</v>
      </c>
      <c r="N999" s="1" t="s">
        <v>3</v>
      </c>
      <c r="O999" s="1" t="s">
        <v>26</v>
      </c>
      <c r="P999" s="1" t="s">
        <v>134</v>
      </c>
      <c r="Q999" s="1">
        <v>20</v>
      </c>
      <c r="R999" s="1">
        <v>101990.96564026357</v>
      </c>
    </row>
    <row r="1000" spans="2:18">
      <c r="B1000" s="1" t="s">
        <v>0</v>
      </c>
      <c r="C1000" s="1" t="s">
        <v>12</v>
      </c>
      <c r="D1000" s="1" t="s">
        <v>134</v>
      </c>
      <c r="E1000" s="1">
        <v>15</v>
      </c>
      <c r="F1000" s="1">
        <v>95000</v>
      </c>
      <c r="N1000" s="1" t="s">
        <v>7</v>
      </c>
      <c r="O1000" s="1" t="s">
        <v>10</v>
      </c>
      <c r="P1000" s="1" t="s">
        <v>133</v>
      </c>
      <c r="Q1000" s="1">
        <v>6</v>
      </c>
      <c r="R1000" s="1">
        <v>100614.72928405051</v>
      </c>
    </row>
    <row r="1001" spans="2:18">
      <c r="B1001" s="1" t="s">
        <v>5</v>
      </c>
      <c r="C1001" s="1" t="s">
        <v>12</v>
      </c>
      <c r="D1001" s="1" t="s">
        <v>134</v>
      </c>
      <c r="E1001" s="1">
        <v>15</v>
      </c>
      <c r="F1001" s="1">
        <v>64300</v>
      </c>
      <c r="N1001" s="1" t="s">
        <v>0</v>
      </c>
      <c r="O1001" s="1" t="s">
        <v>26</v>
      </c>
      <c r="P1001" s="1" t="s">
        <v>134</v>
      </c>
      <c r="Q1001" s="1">
        <v>30</v>
      </c>
      <c r="R1001" s="1">
        <v>86692.320794224041</v>
      </c>
    </row>
    <row r="1002" spans="2:18">
      <c r="B1002" s="1" t="s">
        <v>8</v>
      </c>
      <c r="C1002" s="1" t="s">
        <v>12</v>
      </c>
      <c r="D1002" s="1" t="s">
        <v>131</v>
      </c>
      <c r="E1002" s="1">
        <v>20</v>
      </c>
      <c r="F1002" s="1">
        <v>250000</v>
      </c>
      <c r="N1002" s="1" t="s">
        <v>0</v>
      </c>
      <c r="O1002" s="1" t="s">
        <v>26</v>
      </c>
      <c r="P1002" s="1" t="s">
        <v>133</v>
      </c>
      <c r="Q1002" s="1">
        <v>5</v>
      </c>
      <c r="R1002" s="1">
        <v>122389.15876831629</v>
      </c>
    </row>
    <row r="1003" spans="2:18">
      <c r="B1003" s="1" t="s">
        <v>3</v>
      </c>
      <c r="C1003" s="1" t="s">
        <v>12</v>
      </c>
      <c r="D1003" s="1" t="s">
        <v>133</v>
      </c>
      <c r="E1003" s="1">
        <v>10</v>
      </c>
      <c r="F1003" s="1">
        <v>89000</v>
      </c>
      <c r="N1003" s="1" t="s">
        <v>3</v>
      </c>
      <c r="O1003" s="1" t="s">
        <v>10</v>
      </c>
      <c r="P1003" s="1" t="s">
        <v>133</v>
      </c>
      <c r="Q1003" s="1">
        <v>8</v>
      </c>
      <c r="R1003" s="1">
        <v>6410.8500074793246</v>
      </c>
    </row>
    <row r="1004" spans="2:18">
      <c r="B1004" s="1" t="s">
        <v>0</v>
      </c>
      <c r="C1004" s="1" t="s">
        <v>12</v>
      </c>
      <c r="D1004" s="1" t="s">
        <v>131</v>
      </c>
      <c r="E1004" s="1">
        <v>1.5</v>
      </c>
      <c r="F1004" s="1">
        <v>75000</v>
      </c>
      <c r="N1004" s="1" t="s">
        <v>0</v>
      </c>
      <c r="O1004" s="1" t="s">
        <v>12</v>
      </c>
      <c r="P1004" s="1" t="s">
        <v>134</v>
      </c>
      <c r="Q1004" s="1">
        <v>3.5</v>
      </c>
      <c r="R1004" s="1">
        <v>44000</v>
      </c>
    </row>
    <row r="1005" spans="2:18">
      <c r="B1005" s="1" t="s">
        <v>0</v>
      </c>
      <c r="C1005" s="1" t="s">
        <v>12</v>
      </c>
      <c r="D1005" s="1" t="s">
        <v>131</v>
      </c>
      <c r="E1005" s="1">
        <v>5</v>
      </c>
      <c r="F1005" s="1">
        <v>45000</v>
      </c>
      <c r="N1005" s="1" t="s">
        <v>2</v>
      </c>
      <c r="O1005" s="1" t="s">
        <v>10</v>
      </c>
      <c r="P1005" s="1" t="s">
        <v>134</v>
      </c>
      <c r="Q1005" s="1">
        <v>2.5</v>
      </c>
      <c r="R1005" s="1">
        <v>4451.9791718606421</v>
      </c>
    </row>
    <row r="1006" spans="2:18">
      <c r="B1006" s="1" t="s">
        <v>4</v>
      </c>
      <c r="C1006" s="1" t="s">
        <v>12</v>
      </c>
      <c r="D1006" s="1" t="s">
        <v>131</v>
      </c>
      <c r="E1006" s="1">
        <v>22</v>
      </c>
      <c r="F1006" s="1">
        <v>127500</v>
      </c>
      <c r="N1006" s="1" t="s">
        <v>0</v>
      </c>
      <c r="O1006" s="1" t="s">
        <v>13</v>
      </c>
      <c r="P1006" s="1" t="s">
        <v>134</v>
      </c>
      <c r="Q1006" s="1">
        <v>6</v>
      </c>
      <c r="R1006" s="1">
        <v>4500</v>
      </c>
    </row>
    <row r="1007" spans="2:18">
      <c r="B1007" s="1" t="s">
        <v>4</v>
      </c>
      <c r="C1007" s="1" t="s">
        <v>12</v>
      </c>
      <c r="D1007" s="1" t="s">
        <v>133</v>
      </c>
      <c r="E1007" s="1">
        <v>18</v>
      </c>
      <c r="F1007" s="1">
        <v>170000</v>
      </c>
      <c r="N1007" s="1" t="s">
        <v>4</v>
      </c>
      <c r="O1007" s="1" t="s">
        <v>10</v>
      </c>
      <c r="P1007" s="1" t="s">
        <v>134</v>
      </c>
      <c r="Q1007" s="1">
        <v>6</v>
      </c>
      <c r="R1007" s="1">
        <v>30273.458368652366</v>
      </c>
    </row>
    <row r="1008" spans="2:18">
      <c r="B1008" s="1" t="s">
        <v>0</v>
      </c>
      <c r="C1008" s="1" t="s">
        <v>100</v>
      </c>
      <c r="D1008" s="1" t="s">
        <v>131</v>
      </c>
      <c r="E1008" s="1">
        <v>2</v>
      </c>
      <c r="F1008" s="1">
        <v>9600</v>
      </c>
      <c r="N1008" s="1" t="s">
        <v>0</v>
      </c>
      <c r="O1008" s="1" t="s">
        <v>12</v>
      </c>
      <c r="P1008" s="1" t="s">
        <v>131</v>
      </c>
      <c r="Q1008" s="1">
        <v>5</v>
      </c>
      <c r="R1008" s="1">
        <v>52000</v>
      </c>
    </row>
    <row r="1009" spans="2:18">
      <c r="B1009" s="1" t="s">
        <v>0</v>
      </c>
      <c r="C1009" s="1" t="s">
        <v>12</v>
      </c>
      <c r="D1009" s="1" t="s">
        <v>131</v>
      </c>
      <c r="E1009" s="1">
        <v>27</v>
      </c>
      <c r="F1009" s="1">
        <v>62000</v>
      </c>
      <c r="N1009" s="1" t="s">
        <v>8</v>
      </c>
      <c r="O1009" s="1" t="s">
        <v>15</v>
      </c>
      <c r="P1009" s="1" t="s">
        <v>133</v>
      </c>
      <c r="Q1009" s="1">
        <v>9</v>
      </c>
      <c r="R1009" s="1">
        <v>75000</v>
      </c>
    </row>
    <row r="1010" spans="2:18">
      <c r="B1010" s="1" t="s">
        <v>3</v>
      </c>
      <c r="C1010" s="1" t="s">
        <v>12</v>
      </c>
      <c r="D1010" s="1" t="s">
        <v>134</v>
      </c>
      <c r="E1010" s="1">
        <v>3</v>
      </c>
      <c r="F1010" s="1">
        <v>22000</v>
      </c>
      <c r="N1010" s="1" t="s">
        <v>0</v>
      </c>
      <c r="O1010" s="1" t="s">
        <v>10</v>
      </c>
      <c r="P1010" s="1" t="s">
        <v>131</v>
      </c>
      <c r="Q1010" s="1">
        <v>4</v>
      </c>
      <c r="R1010" s="1">
        <v>17807.916687442568</v>
      </c>
    </row>
    <row r="1011" spans="2:18">
      <c r="B1011" s="1" t="s">
        <v>0</v>
      </c>
      <c r="C1011" s="1" t="s">
        <v>12</v>
      </c>
      <c r="D1011" s="1" t="s">
        <v>134</v>
      </c>
      <c r="E1011" s="1">
        <v>8</v>
      </c>
      <c r="F1011" s="1">
        <v>45000</v>
      </c>
      <c r="N1011" s="1" t="s">
        <v>5</v>
      </c>
      <c r="O1011" s="1" t="s">
        <v>107</v>
      </c>
      <c r="P1011" s="1" t="s">
        <v>134</v>
      </c>
      <c r="Q1011" s="1">
        <v>6</v>
      </c>
      <c r="R1011" s="1">
        <v>177600</v>
      </c>
    </row>
    <row r="1012" spans="2:18">
      <c r="B1012" s="1" t="s">
        <v>0</v>
      </c>
      <c r="C1012" s="1" t="s">
        <v>12</v>
      </c>
      <c r="D1012" s="1" t="s">
        <v>134</v>
      </c>
      <c r="E1012" s="1">
        <v>6</v>
      </c>
      <c r="F1012" s="1">
        <v>145000</v>
      </c>
      <c r="N1012" s="1" t="s">
        <v>0</v>
      </c>
      <c r="O1012" s="1" t="s">
        <v>10</v>
      </c>
      <c r="P1012" s="1" t="s">
        <v>134</v>
      </c>
      <c r="Q1012" s="1">
        <v>5</v>
      </c>
      <c r="R1012" s="1">
        <v>11575.14584683767</v>
      </c>
    </row>
    <row r="1013" spans="2:18">
      <c r="B1013" s="1" t="s">
        <v>0</v>
      </c>
      <c r="C1013" s="1" t="s">
        <v>12</v>
      </c>
      <c r="D1013" s="1" t="s">
        <v>131</v>
      </c>
      <c r="E1013" s="1">
        <v>14</v>
      </c>
      <c r="F1013" s="1">
        <v>89000</v>
      </c>
      <c r="N1013" s="1" t="s">
        <v>3</v>
      </c>
      <c r="O1013" s="1" t="s">
        <v>17</v>
      </c>
      <c r="P1013" s="1" t="s">
        <v>134</v>
      </c>
      <c r="Q1013" s="1">
        <v>10</v>
      </c>
      <c r="R1013" s="1">
        <v>26678.388218823762</v>
      </c>
    </row>
    <row r="1014" spans="2:18">
      <c r="B1014" s="1" t="s">
        <v>5</v>
      </c>
      <c r="C1014" s="1" t="s">
        <v>12</v>
      </c>
      <c r="D1014" s="1" t="s">
        <v>134</v>
      </c>
      <c r="E1014" s="1">
        <v>11</v>
      </c>
      <c r="F1014" s="1">
        <v>38000</v>
      </c>
      <c r="N1014" s="1" t="s">
        <v>8</v>
      </c>
      <c r="O1014" s="1" t="s">
        <v>24</v>
      </c>
      <c r="P1014" s="1" t="s">
        <v>134</v>
      </c>
      <c r="Q1014" s="1">
        <v>12</v>
      </c>
      <c r="R1014" s="1">
        <v>126094.26176538273</v>
      </c>
    </row>
    <row r="1015" spans="2:18">
      <c r="B1015" s="1" t="s">
        <v>0</v>
      </c>
      <c r="C1015" s="1" t="s">
        <v>27</v>
      </c>
      <c r="D1015" s="1" t="s">
        <v>134</v>
      </c>
      <c r="E1015" s="1">
        <v>3</v>
      </c>
      <c r="F1015" s="1">
        <v>49168.076151516347</v>
      </c>
      <c r="N1015" s="1" t="s">
        <v>0</v>
      </c>
      <c r="O1015" s="1" t="s">
        <v>10</v>
      </c>
      <c r="P1015" s="1" t="s">
        <v>134</v>
      </c>
      <c r="Q1015" s="1">
        <v>2</v>
      </c>
      <c r="R1015" s="1">
        <v>6000</v>
      </c>
    </row>
    <row r="1016" spans="2:18">
      <c r="B1016" s="1" t="s">
        <v>0</v>
      </c>
      <c r="C1016" s="1" t="s">
        <v>10</v>
      </c>
      <c r="D1016" s="1" t="s">
        <v>134</v>
      </c>
      <c r="E1016" s="1">
        <v>8</v>
      </c>
      <c r="F1016" s="1">
        <v>8903.9583437212841</v>
      </c>
      <c r="N1016" s="1" t="s">
        <v>7</v>
      </c>
      <c r="O1016" s="1" t="s">
        <v>10</v>
      </c>
      <c r="P1016" s="1" t="s">
        <v>131</v>
      </c>
      <c r="Q1016" s="1">
        <v>6</v>
      </c>
      <c r="R1016" s="1">
        <v>10000</v>
      </c>
    </row>
    <row r="1017" spans="2:18">
      <c r="B1017" s="1" t="s">
        <v>3</v>
      </c>
      <c r="C1017" s="1" t="s">
        <v>101</v>
      </c>
      <c r="D1017" s="1" t="s">
        <v>133</v>
      </c>
      <c r="E1017" s="1">
        <v>8</v>
      </c>
      <c r="F1017" s="1">
        <v>10000</v>
      </c>
      <c r="N1017" s="1" t="s">
        <v>0</v>
      </c>
      <c r="O1017" s="1" t="s">
        <v>12</v>
      </c>
      <c r="P1017" s="1" t="s">
        <v>131</v>
      </c>
      <c r="Q1017" s="1">
        <v>2</v>
      </c>
      <c r="R1017" s="1">
        <v>50000</v>
      </c>
    </row>
    <row r="1018" spans="2:18">
      <c r="B1018" s="1" t="s">
        <v>3</v>
      </c>
      <c r="C1018" s="1" t="s">
        <v>12</v>
      </c>
      <c r="D1018" s="1" t="s">
        <v>132</v>
      </c>
      <c r="E1018" s="1">
        <v>30</v>
      </c>
      <c r="F1018" s="1">
        <v>105000</v>
      </c>
      <c r="N1018" s="1" t="s">
        <v>3</v>
      </c>
      <c r="O1018" s="1" t="s">
        <v>10</v>
      </c>
      <c r="P1018" s="1" t="s">
        <v>131</v>
      </c>
      <c r="Q1018" s="1">
        <v>12</v>
      </c>
      <c r="R1018" s="1">
        <v>10000</v>
      </c>
    </row>
    <row r="1019" spans="2:18">
      <c r="B1019" s="1" t="s">
        <v>0</v>
      </c>
      <c r="C1019" s="1" t="s">
        <v>102</v>
      </c>
      <c r="D1019" s="1" t="s">
        <v>133</v>
      </c>
      <c r="E1019" s="1">
        <v>0</v>
      </c>
      <c r="F1019" s="1">
        <v>12000</v>
      </c>
      <c r="N1019" s="1" t="s">
        <v>0</v>
      </c>
      <c r="O1019" s="1" t="s">
        <v>12</v>
      </c>
      <c r="P1019" s="1" t="s">
        <v>131</v>
      </c>
      <c r="Q1019" s="1">
        <v>12</v>
      </c>
      <c r="R1019" s="1">
        <v>50000</v>
      </c>
    </row>
    <row r="1020" spans="2:18">
      <c r="B1020" s="1" t="s">
        <v>5</v>
      </c>
      <c r="C1020" s="1" t="s">
        <v>10</v>
      </c>
      <c r="D1020" s="1" t="s">
        <v>131</v>
      </c>
      <c r="E1020" s="1">
        <v>3</v>
      </c>
      <c r="F1020" s="1">
        <v>3561.5833374885137</v>
      </c>
      <c r="N1020" s="1" t="s">
        <v>3</v>
      </c>
      <c r="O1020" s="1" t="s">
        <v>10</v>
      </c>
      <c r="P1020" s="1" t="s">
        <v>134</v>
      </c>
      <c r="Q1020" s="1">
        <v>1</v>
      </c>
      <c r="R1020" s="1">
        <v>20000</v>
      </c>
    </row>
    <row r="1021" spans="2:18">
      <c r="B1021" s="1" t="s">
        <v>0</v>
      </c>
      <c r="C1021" s="1" t="s">
        <v>26</v>
      </c>
      <c r="D1021" s="1" t="s">
        <v>132</v>
      </c>
      <c r="E1021" s="1">
        <v>5</v>
      </c>
      <c r="F1021" s="1">
        <v>86692.320794224041</v>
      </c>
      <c r="N1021" s="1" t="s">
        <v>0</v>
      </c>
      <c r="O1021" s="1" t="s">
        <v>24</v>
      </c>
      <c r="P1021" s="1" t="s">
        <v>131</v>
      </c>
      <c r="Q1021" s="1">
        <v>3</v>
      </c>
      <c r="R1021" s="1">
        <v>31523.565441345683</v>
      </c>
    </row>
    <row r="1022" spans="2:18">
      <c r="B1022" s="1" t="s">
        <v>4</v>
      </c>
      <c r="C1022" s="1" t="s">
        <v>10</v>
      </c>
      <c r="D1022" s="1" t="s">
        <v>134</v>
      </c>
      <c r="E1022" s="1">
        <v>18</v>
      </c>
      <c r="F1022" s="1">
        <v>8000</v>
      </c>
      <c r="N1022" s="1" t="s">
        <v>1</v>
      </c>
      <c r="O1022" s="1" t="s">
        <v>28</v>
      </c>
      <c r="P1022" s="1" t="s">
        <v>134</v>
      </c>
      <c r="Q1022" s="1">
        <v>10</v>
      </c>
      <c r="R1022" s="1">
        <v>63519.971949580387</v>
      </c>
    </row>
    <row r="1023" spans="2:18">
      <c r="B1023" s="1" t="s">
        <v>0</v>
      </c>
      <c r="C1023" s="1" t="s">
        <v>10</v>
      </c>
      <c r="D1023" s="1" t="s">
        <v>133</v>
      </c>
      <c r="E1023" s="1">
        <v>6</v>
      </c>
      <c r="F1023" s="1">
        <v>6767.0083412281756</v>
      </c>
      <c r="N1023" s="1" t="s">
        <v>1</v>
      </c>
      <c r="O1023" s="1" t="s">
        <v>19</v>
      </c>
      <c r="P1023" s="1" t="s">
        <v>131</v>
      </c>
      <c r="Q1023" s="1">
        <v>15</v>
      </c>
      <c r="R1023" s="1">
        <v>35063.024516168378</v>
      </c>
    </row>
    <row r="1024" spans="2:18">
      <c r="B1024" s="1" t="s">
        <v>8</v>
      </c>
      <c r="C1024" s="1" t="s">
        <v>24</v>
      </c>
      <c r="D1024" s="1" t="s">
        <v>134</v>
      </c>
      <c r="E1024" s="1">
        <v>14</v>
      </c>
      <c r="F1024" s="1">
        <v>48073.437298052166</v>
      </c>
      <c r="N1024" s="1" t="s">
        <v>0</v>
      </c>
      <c r="O1024" s="1" t="s">
        <v>12</v>
      </c>
      <c r="P1024" s="1" t="s">
        <v>134</v>
      </c>
      <c r="Q1024" s="1">
        <v>2</v>
      </c>
      <c r="R1024" s="1">
        <v>55000</v>
      </c>
    </row>
    <row r="1025" spans="2:18">
      <c r="B1025" s="1" t="s">
        <v>3</v>
      </c>
      <c r="C1025" s="1" t="s">
        <v>28</v>
      </c>
      <c r="D1025" s="1" t="s">
        <v>133</v>
      </c>
      <c r="E1025" s="1">
        <v>15</v>
      </c>
      <c r="F1025" s="1">
        <v>76223.966339496474</v>
      </c>
      <c r="N1025" s="1" t="s">
        <v>0</v>
      </c>
      <c r="O1025" s="1" t="s">
        <v>12</v>
      </c>
      <c r="P1025" s="1" t="s">
        <v>131</v>
      </c>
      <c r="Q1025" s="1">
        <v>1</v>
      </c>
      <c r="R1025" s="1">
        <v>38000</v>
      </c>
    </row>
    <row r="1026" spans="2:18">
      <c r="B1026" s="1" t="s">
        <v>3</v>
      </c>
      <c r="C1026" s="1" t="s">
        <v>32</v>
      </c>
      <c r="D1026" s="1" t="s">
        <v>133</v>
      </c>
      <c r="E1026" s="1">
        <v>15</v>
      </c>
      <c r="F1026" s="1">
        <v>85333.333333333328</v>
      </c>
      <c r="N1026" s="1" t="s">
        <v>0</v>
      </c>
      <c r="O1026" s="1" t="s">
        <v>10</v>
      </c>
      <c r="P1026" s="1" t="s">
        <v>131</v>
      </c>
      <c r="Q1026" s="1">
        <v>1</v>
      </c>
      <c r="R1026" s="1">
        <v>32054.250037396621</v>
      </c>
    </row>
    <row r="1027" spans="2:18">
      <c r="B1027" s="1" t="s">
        <v>3</v>
      </c>
      <c r="C1027" s="1" t="s">
        <v>24</v>
      </c>
      <c r="D1027" s="1" t="s">
        <v>131</v>
      </c>
      <c r="E1027" s="1">
        <v>8</v>
      </c>
      <c r="F1027" s="1">
        <v>76223.981237173866</v>
      </c>
      <c r="N1027" s="1" t="s">
        <v>0</v>
      </c>
      <c r="O1027" s="1" t="s">
        <v>12</v>
      </c>
      <c r="P1027" s="1" t="s">
        <v>134</v>
      </c>
      <c r="Q1027" s="1">
        <v>20</v>
      </c>
      <c r="R1027" s="1">
        <v>35500</v>
      </c>
    </row>
    <row r="1028" spans="2:18">
      <c r="B1028" s="1" t="s">
        <v>3</v>
      </c>
      <c r="C1028" s="1" t="s">
        <v>13</v>
      </c>
      <c r="D1028" s="1" t="s">
        <v>134</v>
      </c>
      <c r="E1028" s="1">
        <v>5</v>
      </c>
      <c r="F1028" s="1">
        <v>30000</v>
      </c>
      <c r="N1028" s="1" t="s">
        <v>0</v>
      </c>
      <c r="O1028" s="1" t="s">
        <v>12</v>
      </c>
      <c r="P1028" s="1" t="s">
        <v>133</v>
      </c>
      <c r="Q1028" s="1">
        <v>5</v>
      </c>
      <c r="R1028" s="1">
        <v>62000</v>
      </c>
    </row>
    <row r="1029" spans="2:18">
      <c r="B1029" s="1" t="s">
        <v>0</v>
      </c>
      <c r="C1029" s="1" t="s">
        <v>10</v>
      </c>
      <c r="D1029" s="1" t="s">
        <v>131</v>
      </c>
      <c r="E1029" s="1">
        <v>4</v>
      </c>
      <c r="F1029" s="1">
        <v>34000</v>
      </c>
      <c r="N1029" s="1" t="s">
        <v>0</v>
      </c>
      <c r="O1029" s="1" t="s">
        <v>24</v>
      </c>
      <c r="P1029" s="1" t="s">
        <v>131</v>
      </c>
      <c r="Q1029" s="1">
        <v>1</v>
      </c>
      <c r="R1029" s="1">
        <v>33887.832849446611</v>
      </c>
    </row>
    <row r="1030" spans="2:18">
      <c r="B1030" s="1" t="s">
        <v>3</v>
      </c>
      <c r="C1030" s="1" t="s">
        <v>10</v>
      </c>
      <c r="D1030" s="1" t="s">
        <v>134</v>
      </c>
      <c r="E1030" s="1">
        <v>5</v>
      </c>
      <c r="F1030" s="1">
        <v>3205.4250037396623</v>
      </c>
      <c r="N1030" s="1" t="s">
        <v>0</v>
      </c>
      <c r="O1030" s="1" t="s">
        <v>12</v>
      </c>
      <c r="P1030" s="1" t="s">
        <v>133</v>
      </c>
      <c r="Q1030" s="1">
        <v>1</v>
      </c>
      <c r="R1030" s="1">
        <v>60000</v>
      </c>
    </row>
    <row r="1031" spans="2:18">
      <c r="B1031" s="1" t="s">
        <v>3</v>
      </c>
      <c r="C1031" s="1" t="s">
        <v>15</v>
      </c>
      <c r="D1031" s="1" t="s">
        <v>133</v>
      </c>
      <c r="E1031" s="1">
        <v>5</v>
      </c>
      <c r="F1031" s="1">
        <v>45000</v>
      </c>
      <c r="N1031" s="1" t="s">
        <v>0</v>
      </c>
      <c r="O1031" s="1" t="s">
        <v>12</v>
      </c>
      <c r="P1031" s="1" t="s">
        <v>131</v>
      </c>
      <c r="Q1031" s="1">
        <v>10</v>
      </c>
      <c r="R1031" s="1">
        <v>32884</v>
      </c>
    </row>
    <row r="1032" spans="2:18">
      <c r="B1032" s="1" t="s">
        <v>3</v>
      </c>
      <c r="C1032" s="1" t="s">
        <v>103</v>
      </c>
      <c r="D1032" s="1" t="s">
        <v>131</v>
      </c>
      <c r="E1032" s="1">
        <v>8</v>
      </c>
      <c r="F1032" s="1">
        <v>24864</v>
      </c>
      <c r="N1032" s="1" t="s">
        <v>0</v>
      </c>
      <c r="O1032" s="1" t="s">
        <v>12</v>
      </c>
      <c r="P1032" s="1" t="s">
        <v>134</v>
      </c>
      <c r="Q1032" s="1">
        <v>2</v>
      </c>
      <c r="R1032" s="1">
        <v>42000</v>
      </c>
    </row>
    <row r="1033" spans="2:18">
      <c r="B1033" s="1" t="s">
        <v>0</v>
      </c>
      <c r="C1033" s="1" t="s">
        <v>24</v>
      </c>
      <c r="D1033" s="1" t="s">
        <v>134</v>
      </c>
      <c r="E1033" s="1">
        <v>7</v>
      </c>
      <c r="F1033" s="1">
        <v>47285.348162018527</v>
      </c>
      <c r="N1033" s="1" t="s">
        <v>0</v>
      </c>
      <c r="O1033" s="1" t="s">
        <v>12</v>
      </c>
      <c r="P1033" s="1" t="s">
        <v>134</v>
      </c>
      <c r="Q1033" s="1">
        <v>12</v>
      </c>
      <c r="R1033" s="1">
        <v>68000</v>
      </c>
    </row>
    <row r="1034" spans="2:18">
      <c r="B1034" s="1" t="s">
        <v>0</v>
      </c>
      <c r="C1034" s="1" t="s">
        <v>10</v>
      </c>
      <c r="D1034" s="1" t="s">
        <v>131</v>
      </c>
      <c r="E1034" s="1">
        <v>10</v>
      </c>
      <c r="F1034" s="1">
        <v>17807.916687442568</v>
      </c>
      <c r="N1034" s="1" t="s">
        <v>5</v>
      </c>
      <c r="O1034" s="1" t="s">
        <v>12</v>
      </c>
      <c r="P1034" s="1" t="s">
        <v>133</v>
      </c>
      <c r="Q1034" s="1">
        <v>8</v>
      </c>
      <c r="R1034" s="1">
        <v>85000</v>
      </c>
    </row>
    <row r="1035" spans="2:18">
      <c r="B1035" s="1" t="s">
        <v>0</v>
      </c>
      <c r="C1035" s="1" t="s">
        <v>24</v>
      </c>
      <c r="D1035" s="1" t="s">
        <v>134</v>
      </c>
      <c r="E1035" s="1">
        <v>3</v>
      </c>
      <c r="F1035" s="1">
        <v>55166.239522354947</v>
      </c>
      <c r="N1035" s="1" t="s">
        <v>0</v>
      </c>
      <c r="O1035" s="1" t="s">
        <v>34</v>
      </c>
      <c r="P1035" s="1" t="s">
        <v>131</v>
      </c>
      <c r="Q1035" s="1">
        <v>4</v>
      </c>
      <c r="R1035" s="1">
        <v>13000</v>
      </c>
    </row>
    <row r="1036" spans="2:18">
      <c r="B1036" s="1" t="s">
        <v>3</v>
      </c>
      <c r="C1036" s="1" t="s">
        <v>28</v>
      </c>
      <c r="D1036" s="1" t="s">
        <v>132</v>
      </c>
      <c r="E1036" s="1">
        <v>5</v>
      </c>
      <c r="F1036" s="1">
        <v>69871.969144538423</v>
      </c>
      <c r="N1036" s="1" t="s">
        <v>0</v>
      </c>
      <c r="O1036" s="1" t="s">
        <v>10</v>
      </c>
      <c r="P1036" s="1" t="s">
        <v>134</v>
      </c>
      <c r="Q1036" s="1">
        <v>5</v>
      </c>
      <c r="R1036" s="1">
        <v>15000</v>
      </c>
    </row>
    <row r="1037" spans="2:18">
      <c r="B1037" s="1" t="s">
        <v>0</v>
      </c>
      <c r="C1037" s="1" t="s">
        <v>12</v>
      </c>
      <c r="D1037" s="1" t="s">
        <v>134</v>
      </c>
      <c r="E1037" s="1">
        <v>17</v>
      </c>
      <c r="F1037" s="1">
        <v>70970</v>
      </c>
      <c r="N1037" s="1" t="s">
        <v>4</v>
      </c>
      <c r="O1037" s="1" t="s">
        <v>10</v>
      </c>
      <c r="P1037" s="1" t="s">
        <v>132</v>
      </c>
      <c r="Q1037" s="1">
        <v>8</v>
      </c>
      <c r="R1037" s="1">
        <v>50000</v>
      </c>
    </row>
    <row r="1038" spans="2:18">
      <c r="B1038" s="1" t="s">
        <v>2</v>
      </c>
      <c r="C1038" s="1" t="s">
        <v>28</v>
      </c>
      <c r="D1038" s="1" t="s">
        <v>134</v>
      </c>
      <c r="E1038" s="1">
        <v>7</v>
      </c>
      <c r="F1038" s="1">
        <v>76223.966339496474</v>
      </c>
      <c r="N1038" s="1" t="s">
        <v>7</v>
      </c>
      <c r="O1038" s="1" t="s">
        <v>10</v>
      </c>
      <c r="P1038" s="1" t="s">
        <v>134</v>
      </c>
      <c r="Q1038" s="1">
        <v>1</v>
      </c>
      <c r="R1038" s="1">
        <v>7000</v>
      </c>
    </row>
    <row r="1039" spans="2:18">
      <c r="B1039" s="1" t="s">
        <v>1</v>
      </c>
      <c r="C1039" s="1" t="s">
        <v>57</v>
      </c>
      <c r="D1039" s="1" t="s">
        <v>131</v>
      </c>
      <c r="E1039" s="1">
        <v>5</v>
      </c>
      <c r="F1039" s="1">
        <v>110000</v>
      </c>
      <c r="N1039" s="1" t="s">
        <v>3</v>
      </c>
      <c r="O1039" s="1" t="s">
        <v>12</v>
      </c>
      <c r="P1039" s="1" t="s">
        <v>134</v>
      </c>
      <c r="Q1039" s="1">
        <v>12</v>
      </c>
      <c r="R1039" s="1">
        <v>140000</v>
      </c>
    </row>
    <row r="1040" spans="2:18">
      <c r="B1040" s="1" t="s">
        <v>0</v>
      </c>
      <c r="C1040" s="1" t="s">
        <v>104</v>
      </c>
      <c r="D1040" s="1" t="s">
        <v>131</v>
      </c>
      <c r="E1040" s="1">
        <v>15</v>
      </c>
      <c r="F1040" s="1">
        <v>14400</v>
      </c>
      <c r="N1040" s="1" t="s">
        <v>0</v>
      </c>
      <c r="O1040" s="1" t="s">
        <v>10</v>
      </c>
      <c r="P1040" s="1" t="s">
        <v>132</v>
      </c>
      <c r="Q1040" s="1">
        <v>2.5</v>
      </c>
      <c r="R1040" s="1">
        <v>7123.1666749770275</v>
      </c>
    </row>
    <row r="1041" spans="2:18">
      <c r="B1041" s="1" t="s">
        <v>8</v>
      </c>
      <c r="C1041" s="1" t="s">
        <v>12</v>
      </c>
      <c r="D1041" s="1" t="s">
        <v>131</v>
      </c>
      <c r="E1041" s="1">
        <v>8</v>
      </c>
      <c r="F1041" s="1">
        <v>125000</v>
      </c>
      <c r="N1041" s="1" t="s">
        <v>0</v>
      </c>
      <c r="O1041" s="1" t="s">
        <v>24</v>
      </c>
      <c r="P1041" s="1" t="s">
        <v>134</v>
      </c>
      <c r="Q1041" s="1">
        <v>9</v>
      </c>
      <c r="R1041" s="1">
        <v>58318.59606648951</v>
      </c>
    </row>
    <row r="1042" spans="2:18">
      <c r="B1042" s="1" t="s">
        <v>0</v>
      </c>
      <c r="C1042" s="1" t="s">
        <v>27</v>
      </c>
      <c r="D1042" s="1" t="s">
        <v>134</v>
      </c>
      <c r="E1042" s="1">
        <v>10</v>
      </c>
      <c r="F1042" s="1">
        <v>72768.752704244194</v>
      </c>
      <c r="N1042" s="1" t="s">
        <v>3</v>
      </c>
      <c r="O1042" s="1" t="s">
        <v>10</v>
      </c>
      <c r="P1042" s="1" t="s">
        <v>132</v>
      </c>
      <c r="Q1042" s="1">
        <v>2</v>
      </c>
      <c r="R1042" s="1">
        <v>12109.383347460946</v>
      </c>
    </row>
    <row r="1043" spans="2:18">
      <c r="B1043" s="1" t="s">
        <v>3</v>
      </c>
      <c r="C1043" s="1" t="s">
        <v>12</v>
      </c>
      <c r="D1043" s="1" t="s">
        <v>134</v>
      </c>
      <c r="E1043" s="1">
        <v>15</v>
      </c>
      <c r="F1043" s="1">
        <v>59000</v>
      </c>
      <c r="N1043" s="1" t="s">
        <v>0</v>
      </c>
      <c r="O1043" s="1" t="s">
        <v>12</v>
      </c>
      <c r="P1043" s="1" t="s">
        <v>134</v>
      </c>
      <c r="Q1043" s="1">
        <v>1</v>
      </c>
      <c r="R1043" s="1">
        <v>55000</v>
      </c>
    </row>
    <row r="1044" spans="2:18">
      <c r="B1044" s="1" t="s">
        <v>0</v>
      </c>
      <c r="C1044" s="1" t="s">
        <v>12</v>
      </c>
      <c r="D1044" s="1" t="s">
        <v>134</v>
      </c>
      <c r="E1044" s="1">
        <v>5</v>
      </c>
      <c r="F1044" s="1">
        <v>71500</v>
      </c>
      <c r="N1044" s="1" t="s">
        <v>3</v>
      </c>
      <c r="O1044" s="1" t="s">
        <v>66</v>
      </c>
      <c r="P1044" s="1" t="s">
        <v>133</v>
      </c>
      <c r="Q1044" s="1">
        <v>16</v>
      </c>
      <c r="R1044" s="1">
        <v>60000</v>
      </c>
    </row>
    <row r="1045" spans="2:18">
      <c r="B1045" s="1" t="s">
        <v>7</v>
      </c>
      <c r="C1045" s="1" t="s">
        <v>24</v>
      </c>
      <c r="D1045" s="1" t="s">
        <v>134</v>
      </c>
      <c r="E1045" s="1">
        <v>2</v>
      </c>
      <c r="F1045" s="1">
        <v>39404.456801682099</v>
      </c>
      <c r="N1045" s="1" t="s">
        <v>3</v>
      </c>
      <c r="O1045" s="1" t="s">
        <v>10</v>
      </c>
      <c r="P1045" s="1" t="s">
        <v>134</v>
      </c>
      <c r="Q1045" s="1">
        <v>5</v>
      </c>
      <c r="R1045" s="1">
        <v>5698.5333399816218</v>
      </c>
    </row>
    <row r="1046" spans="2:18">
      <c r="B1046" s="1" t="s">
        <v>6</v>
      </c>
      <c r="C1046" s="1" t="s">
        <v>15</v>
      </c>
      <c r="D1046" s="1" t="s">
        <v>132</v>
      </c>
      <c r="E1046" s="1">
        <v>5</v>
      </c>
      <c r="F1046" s="1">
        <v>88927.960729412545</v>
      </c>
      <c r="N1046" s="1" t="s">
        <v>2</v>
      </c>
      <c r="O1046" s="1" t="s">
        <v>108</v>
      </c>
      <c r="P1046" s="1" t="s">
        <v>134</v>
      </c>
      <c r="Q1046" s="1">
        <v>7</v>
      </c>
      <c r="R1046" s="1">
        <v>9376.2513877177607</v>
      </c>
    </row>
    <row r="1047" spans="2:18">
      <c r="B1047" s="1" t="s">
        <v>3</v>
      </c>
      <c r="C1047" s="1" t="s">
        <v>12</v>
      </c>
      <c r="D1047" s="1" t="s">
        <v>134</v>
      </c>
      <c r="E1047" s="1">
        <v>25</v>
      </c>
      <c r="F1047" s="1">
        <v>90000</v>
      </c>
      <c r="N1047" s="1" t="s">
        <v>0</v>
      </c>
      <c r="O1047" s="1" t="s">
        <v>24</v>
      </c>
      <c r="P1047" s="1" t="s">
        <v>134</v>
      </c>
      <c r="Q1047" s="1">
        <v>5</v>
      </c>
      <c r="R1047" s="1">
        <v>94570.696324037053</v>
      </c>
    </row>
    <row r="1048" spans="2:18">
      <c r="B1048" s="1" t="s">
        <v>3</v>
      </c>
      <c r="C1048" s="1" t="s">
        <v>10</v>
      </c>
      <c r="D1048" s="1" t="s">
        <v>131</v>
      </c>
      <c r="E1048" s="1">
        <v>30</v>
      </c>
      <c r="F1048" s="1">
        <v>12465.541681209797</v>
      </c>
      <c r="N1048" s="1" t="s">
        <v>8</v>
      </c>
      <c r="O1048" s="1" t="s">
        <v>109</v>
      </c>
      <c r="P1048" s="1" t="s">
        <v>134</v>
      </c>
      <c r="Q1048" s="1">
        <v>5</v>
      </c>
      <c r="R1048" s="1">
        <v>36000</v>
      </c>
    </row>
    <row r="1049" spans="2:18">
      <c r="B1049" s="1" t="s">
        <v>0</v>
      </c>
      <c r="C1049" s="1" t="s">
        <v>12</v>
      </c>
      <c r="D1049" s="1" t="s">
        <v>134</v>
      </c>
      <c r="E1049" s="1">
        <v>8</v>
      </c>
      <c r="F1049" s="1">
        <v>40000</v>
      </c>
      <c r="N1049" s="1" t="s">
        <v>3</v>
      </c>
      <c r="O1049" s="1" t="s">
        <v>10</v>
      </c>
      <c r="P1049" s="1" t="s">
        <v>131</v>
      </c>
      <c r="Q1049" s="1">
        <v>4</v>
      </c>
      <c r="R1049" s="1">
        <v>65889.291743537498</v>
      </c>
    </row>
    <row r="1050" spans="2:18">
      <c r="B1050" s="1" t="s">
        <v>0</v>
      </c>
      <c r="C1050" s="1" t="s">
        <v>10</v>
      </c>
      <c r="D1050" s="1" t="s">
        <v>131</v>
      </c>
      <c r="E1050" s="1">
        <v>4</v>
      </c>
      <c r="F1050" s="1">
        <v>30000</v>
      </c>
      <c r="N1050" s="1" t="s">
        <v>0</v>
      </c>
      <c r="O1050" s="1" t="s">
        <v>72</v>
      </c>
      <c r="P1050" s="1" t="s">
        <v>132</v>
      </c>
      <c r="Q1050" s="1">
        <v>7</v>
      </c>
      <c r="R1050" s="1">
        <v>106000</v>
      </c>
    </row>
    <row r="1051" spans="2:18">
      <c r="B1051" s="1" t="s">
        <v>1</v>
      </c>
      <c r="C1051" s="1" t="s">
        <v>12</v>
      </c>
      <c r="D1051" s="1" t="s">
        <v>134</v>
      </c>
      <c r="E1051" s="1">
        <v>1</v>
      </c>
      <c r="F1051" s="1">
        <v>46325</v>
      </c>
      <c r="N1051" s="1" t="s">
        <v>1</v>
      </c>
      <c r="O1051" s="1" t="s">
        <v>72</v>
      </c>
      <c r="P1051" s="1" t="s">
        <v>134</v>
      </c>
      <c r="Q1051" s="1">
        <v>18</v>
      </c>
      <c r="R1051" s="1">
        <v>82888.5550559455</v>
      </c>
    </row>
    <row r="1052" spans="2:18">
      <c r="B1052" s="1" t="s">
        <v>0</v>
      </c>
      <c r="C1052" s="1" t="s">
        <v>12</v>
      </c>
      <c r="D1052" s="1" t="s">
        <v>131</v>
      </c>
      <c r="E1052" s="1">
        <v>8</v>
      </c>
      <c r="F1052" s="1">
        <v>15000</v>
      </c>
      <c r="N1052" s="1" t="s">
        <v>0</v>
      </c>
      <c r="O1052" s="1" t="s">
        <v>59</v>
      </c>
      <c r="P1052" s="1" t="s">
        <v>133</v>
      </c>
      <c r="Q1052" s="1">
        <v>10</v>
      </c>
      <c r="R1052" s="1">
        <v>59819.107020370408</v>
      </c>
    </row>
    <row r="1053" spans="2:18">
      <c r="B1053" s="1" t="s">
        <v>0</v>
      </c>
      <c r="C1053" s="1" t="s">
        <v>12</v>
      </c>
      <c r="D1053" s="1" t="s">
        <v>134</v>
      </c>
      <c r="E1053" s="1">
        <v>15</v>
      </c>
      <c r="F1053" s="1">
        <v>31200</v>
      </c>
      <c r="N1053" s="1" t="s">
        <v>3</v>
      </c>
      <c r="O1053" s="1" t="s">
        <v>10</v>
      </c>
      <c r="P1053" s="1" t="s">
        <v>131</v>
      </c>
      <c r="Q1053" s="1">
        <v>9</v>
      </c>
      <c r="R1053" s="1">
        <v>6545</v>
      </c>
    </row>
    <row r="1054" spans="2:18">
      <c r="B1054" s="1" t="s">
        <v>0</v>
      </c>
      <c r="C1054" s="1" t="s">
        <v>10</v>
      </c>
      <c r="D1054" s="1" t="s">
        <v>134</v>
      </c>
      <c r="E1054" s="1">
        <v>9</v>
      </c>
      <c r="F1054" s="1">
        <v>8903.9583437212841</v>
      </c>
      <c r="N1054" s="1" t="s">
        <v>3</v>
      </c>
      <c r="O1054" s="1" t="s">
        <v>10</v>
      </c>
      <c r="P1054" s="1" t="s">
        <v>133</v>
      </c>
      <c r="Q1054" s="1">
        <v>13</v>
      </c>
      <c r="R1054" s="1">
        <v>17807.916687442568</v>
      </c>
    </row>
    <row r="1055" spans="2:18">
      <c r="B1055" s="1" t="s">
        <v>0</v>
      </c>
      <c r="C1055" s="1" t="s">
        <v>105</v>
      </c>
      <c r="D1055" s="1" t="s">
        <v>131</v>
      </c>
      <c r="E1055" s="1">
        <v>8</v>
      </c>
      <c r="F1055" s="1">
        <v>15840</v>
      </c>
      <c r="N1055" s="1" t="s">
        <v>4</v>
      </c>
      <c r="O1055" s="1" t="s">
        <v>12</v>
      </c>
      <c r="P1055" s="1" t="s">
        <v>134</v>
      </c>
      <c r="Q1055" s="1">
        <v>10</v>
      </c>
      <c r="R1055" s="1">
        <v>54000</v>
      </c>
    </row>
    <row r="1056" spans="2:18">
      <c r="B1056" s="1" t="s">
        <v>0</v>
      </c>
      <c r="C1056" s="1" t="s">
        <v>10</v>
      </c>
      <c r="D1056" s="1" t="s">
        <v>134</v>
      </c>
      <c r="E1056" s="1">
        <v>5</v>
      </c>
      <c r="F1056" s="1">
        <v>15136.729184326183</v>
      </c>
      <c r="N1056" s="1" t="s">
        <v>8</v>
      </c>
      <c r="O1056" s="1" t="s">
        <v>12</v>
      </c>
      <c r="P1056" s="1" t="s">
        <v>133</v>
      </c>
      <c r="Q1056" s="1">
        <v>4</v>
      </c>
      <c r="R1056" s="1">
        <v>100000</v>
      </c>
    </row>
    <row r="1057" spans="2:18">
      <c r="B1057" s="1" t="s">
        <v>8</v>
      </c>
      <c r="C1057" s="1" t="s">
        <v>12</v>
      </c>
      <c r="D1057" s="1" t="s">
        <v>134</v>
      </c>
      <c r="E1057" s="1">
        <v>10</v>
      </c>
      <c r="F1057" s="1">
        <v>41000</v>
      </c>
      <c r="N1057" s="1" t="s">
        <v>0</v>
      </c>
      <c r="O1057" s="1" t="s">
        <v>27</v>
      </c>
      <c r="P1057" s="1" t="s">
        <v>134</v>
      </c>
      <c r="Q1057" s="1">
        <v>5</v>
      </c>
      <c r="R1057" s="1">
        <v>49168.076151516347</v>
      </c>
    </row>
    <row r="1058" spans="2:18">
      <c r="B1058" s="1" t="s">
        <v>3</v>
      </c>
      <c r="C1058" s="1" t="s">
        <v>36</v>
      </c>
      <c r="D1058" s="1" t="s">
        <v>134</v>
      </c>
      <c r="E1058" s="1">
        <v>2</v>
      </c>
      <c r="F1058" s="1">
        <v>11000</v>
      </c>
      <c r="N1058" s="1" t="s">
        <v>6</v>
      </c>
      <c r="O1058" s="1" t="s">
        <v>43</v>
      </c>
      <c r="P1058" s="1" t="s">
        <v>133</v>
      </c>
      <c r="Q1058" s="1">
        <v>3</v>
      </c>
      <c r="R1058" s="1">
        <v>4019</v>
      </c>
    </row>
    <row r="1059" spans="2:18">
      <c r="B1059" s="1" t="s">
        <v>4</v>
      </c>
      <c r="C1059" s="1" t="s">
        <v>24</v>
      </c>
      <c r="D1059" s="1" t="s">
        <v>133</v>
      </c>
      <c r="E1059" s="1">
        <v>30</v>
      </c>
      <c r="F1059" s="1">
        <v>55166.239522354947</v>
      </c>
      <c r="N1059" s="1" t="s">
        <v>0</v>
      </c>
      <c r="O1059" s="1" t="s">
        <v>13</v>
      </c>
      <c r="P1059" s="1" t="s">
        <v>134</v>
      </c>
      <c r="Q1059" s="1">
        <v>5</v>
      </c>
      <c r="R1059" s="1">
        <v>15000</v>
      </c>
    </row>
    <row r="1060" spans="2:18">
      <c r="B1060" s="1" t="s">
        <v>3</v>
      </c>
      <c r="C1060" s="1" t="s">
        <v>43</v>
      </c>
      <c r="D1060" s="1" t="s">
        <v>134</v>
      </c>
      <c r="E1060" s="1">
        <v>15</v>
      </c>
      <c r="F1060" s="1">
        <v>5689.2125418690484</v>
      </c>
      <c r="N1060" s="1" t="s">
        <v>0</v>
      </c>
      <c r="O1060" s="1" t="s">
        <v>10</v>
      </c>
      <c r="P1060" s="1" t="s">
        <v>131</v>
      </c>
      <c r="Q1060" s="1">
        <v>4</v>
      </c>
      <c r="R1060" s="1">
        <v>17807.916687442568</v>
      </c>
    </row>
    <row r="1061" spans="2:18">
      <c r="B1061" s="1" t="s">
        <v>0</v>
      </c>
      <c r="C1061" s="1" t="s">
        <v>36</v>
      </c>
      <c r="D1061" s="1" t="s">
        <v>134</v>
      </c>
      <c r="E1061" s="1">
        <v>3</v>
      </c>
      <c r="F1061" s="1">
        <v>17728</v>
      </c>
      <c r="N1061" s="1" t="s">
        <v>7</v>
      </c>
      <c r="O1061" s="1" t="s">
        <v>10</v>
      </c>
      <c r="P1061" s="1" t="s">
        <v>131</v>
      </c>
      <c r="Q1061" s="1">
        <v>3</v>
      </c>
      <c r="R1061" s="1">
        <v>12000</v>
      </c>
    </row>
    <row r="1062" spans="2:18">
      <c r="B1062" s="1" t="s">
        <v>1</v>
      </c>
      <c r="C1062" s="1" t="s">
        <v>106</v>
      </c>
      <c r="D1062" s="1" t="s">
        <v>131</v>
      </c>
      <c r="E1062" s="1">
        <v>8</v>
      </c>
      <c r="F1062" s="1">
        <v>13745.704467353951</v>
      </c>
      <c r="N1062" s="1" t="s">
        <v>0</v>
      </c>
      <c r="O1062" s="1" t="s">
        <v>10</v>
      </c>
      <c r="P1062" s="1" t="s">
        <v>133</v>
      </c>
      <c r="Q1062" s="1">
        <v>4</v>
      </c>
      <c r="R1062" s="1">
        <v>2225.989585930321</v>
      </c>
    </row>
    <row r="1063" spans="2:18">
      <c r="B1063" s="1" t="s">
        <v>5</v>
      </c>
      <c r="C1063" s="1" t="s">
        <v>12</v>
      </c>
      <c r="D1063" s="1" t="s">
        <v>134</v>
      </c>
      <c r="E1063" s="1">
        <v>15</v>
      </c>
      <c r="F1063" s="1">
        <v>50000</v>
      </c>
      <c r="N1063" s="1" t="s">
        <v>0</v>
      </c>
      <c r="O1063" s="1" t="s">
        <v>43</v>
      </c>
      <c r="P1063" s="1" t="s">
        <v>131</v>
      </c>
      <c r="Q1063" s="1">
        <v>3</v>
      </c>
      <c r="R1063" s="1">
        <v>86000</v>
      </c>
    </row>
    <row r="1064" spans="2:18">
      <c r="B1064" s="1" t="s">
        <v>0</v>
      </c>
      <c r="C1064" s="1" t="s">
        <v>27</v>
      </c>
      <c r="D1064" s="1" t="s">
        <v>134</v>
      </c>
      <c r="E1064" s="1">
        <v>7</v>
      </c>
      <c r="F1064" s="1">
        <v>78668.921842426149</v>
      </c>
      <c r="N1064" s="1" t="s">
        <v>3</v>
      </c>
      <c r="O1064" s="1" t="s">
        <v>10</v>
      </c>
      <c r="P1064" s="1" t="s">
        <v>134</v>
      </c>
      <c r="Q1064" s="1">
        <v>5</v>
      </c>
      <c r="R1064" s="1">
        <v>6054.6916737304728</v>
      </c>
    </row>
    <row r="1065" spans="2:18">
      <c r="B1065" s="1" t="s">
        <v>7</v>
      </c>
      <c r="C1065" s="1" t="s">
        <v>12</v>
      </c>
      <c r="D1065" s="1" t="s">
        <v>134</v>
      </c>
      <c r="E1065" s="1">
        <v>10</v>
      </c>
      <c r="F1065" s="1">
        <v>85000</v>
      </c>
      <c r="N1065" s="1" t="s">
        <v>0</v>
      </c>
      <c r="O1065" s="1" t="s">
        <v>10</v>
      </c>
      <c r="P1065" s="1" t="s">
        <v>132</v>
      </c>
      <c r="Q1065" s="1">
        <v>3</v>
      </c>
      <c r="R1065" s="1">
        <v>3360</v>
      </c>
    </row>
    <row r="1066" spans="2:18">
      <c r="B1066" s="1" t="s">
        <v>3</v>
      </c>
      <c r="C1066" s="1" t="s">
        <v>26</v>
      </c>
      <c r="D1066" s="1" t="s">
        <v>134</v>
      </c>
      <c r="E1066" s="1">
        <v>20</v>
      </c>
      <c r="F1066" s="1">
        <v>101990.96564026357</v>
      </c>
      <c r="N1066" s="1" t="s">
        <v>4</v>
      </c>
      <c r="O1066" s="1" t="s">
        <v>10</v>
      </c>
      <c r="P1066" s="1" t="s">
        <v>131</v>
      </c>
      <c r="Q1066" s="1">
        <v>1</v>
      </c>
      <c r="R1066" s="1">
        <v>10000</v>
      </c>
    </row>
    <row r="1067" spans="2:18">
      <c r="B1067" s="1" t="s">
        <v>7</v>
      </c>
      <c r="C1067" s="1" t="s">
        <v>10</v>
      </c>
      <c r="D1067" s="1" t="s">
        <v>133</v>
      </c>
      <c r="E1067" s="1">
        <v>6</v>
      </c>
      <c r="F1067" s="1">
        <v>100614.72928405051</v>
      </c>
      <c r="N1067" s="1" t="s">
        <v>0</v>
      </c>
      <c r="O1067" s="1" t="s">
        <v>12</v>
      </c>
      <c r="P1067" s="1" t="s">
        <v>134</v>
      </c>
      <c r="Q1067" s="1">
        <v>9</v>
      </c>
      <c r="R1067" s="1">
        <v>70000</v>
      </c>
    </row>
    <row r="1068" spans="2:18">
      <c r="B1068" s="1" t="s">
        <v>0</v>
      </c>
      <c r="C1068" s="1" t="s">
        <v>26</v>
      </c>
      <c r="D1068" s="1" t="s">
        <v>134</v>
      </c>
      <c r="E1068" s="1">
        <v>30</v>
      </c>
      <c r="F1068" s="1">
        <v>86692.320794224041</v>
      </c>
      <c r="N1068" s="1" t="s">
        <v>3</v>
      </c>
      <c r="O1068" s="1" t="s">
        <v>12</v>
      </c>
      <c r="P1068" s="1" t="s">
        <v>132</v>
      </c>
      <c r="Q1068" s="1">
        <v>14</v>
      </c>
      <c r="R1068" s="1">
        <v>155000</v>
      </c>
    </row>
    <row r="1069" spans="2:18">
      <c r="B1069" s="1" t="s">
        <v>0</v>
      </c>
      <c r="C1069" s="1" t="s">
        <v>26</v>
      </c>
      <c r="D1069" s="1" t="s">
        <v>133</v>
      </c>
      <c r="E1069" s="1">
        <v>5</v>
      </c>
      <c r="F1069" s="1">
        <v>122389.15876831629</v>
      </c>
      <c r="N1069" s="1" t="s">
        <v>4</v>
      </c>
      <c r="O1069" s="1" t="s">
        <v>12</v>
      </c>
      <c r="P1069" s="1" t="s">
        <v>134</v>
      </c>
      <c r="Q1069" s="1">
        <v>15</v>
      </c>
      <c r="R1069" s="1">
        <v>225000</v>
      </c>
    </row>
    <row r="1070" spans="2:18">
      <c r="B1070" s="1" t="s">
        <v>3</v>
      </c>
      <c r="C1070" s="1" t="s">
        <v>10</v>
      </c>
      <c r="D1070" s="1" t="s">
        <v>133</v>
      </c>
      <c r="E1070" s="1">
        <v>8</v>
      </c>
      <c r="F1070" s="1">
        <v>6410.8500074793246</v>
      </c>
      <c r="N1070" s="1" t="s">
        <v>7</v>
      </c>
      <c r="O1070" s="1" t="s">
        <v>10</v>
      </c>
      <c r="P1070" s="1" t="s">
        <v>131</v>
      </c>
      <c r="Q1070" s="1">
        <v>2</v>
      </c>
      <c r="R1070" s="1">
        <v>10000</v>
      </c>
    </row>
    <row r="1071" spans="2:18">
      <c r="B1071" s="1" t="s">
        <v>0</v>
      </c>
      <c r="C1071" s="1" t="s">
        <v>12</v>
      </c>
      <c r="D1071" s="1" t="s">
        <v>134</v>
      </c>
      <c r="E1071" s="1">
        <v>3.5</v>
      </c>
      <c r="F1071" s="1">
        <v>44000</v>
      </c>
      <c r="N1071" s="1" t="s">
        <v>0</v>
      </c>
      <c r="O1071" s="1" t="s">
        <v>10</v>
      </c>
      <c r="P1071" s="1" t="s">
        <v>134</v>
      </c>
      <c r="Q1071" s="1">
        <v>8</v>
      </c>
      <c r="R1071" s="1">
        <v>5342.3750062327708</v>
      </c>
    </row>
    <row r="1072" spans="2:18">
      <c r="B1072" s="1" t="s">
        <v>2</v>
      </c>
      <c r="C1072" s="1" t="s">
        <v>10</v>
      </c>
      <c r="D1072" s="1" t="s">
        <v>134</v>
      </c>
      <c r="E1072" s="1">
        <v>2.5</v>
      </c>
      <c r="F1072" s="1">
        <v>4451.9791718606421</v>
      </c>
      <c r="N1072" s="1" t="s">
        <v>8</v>
      </c>
      <c r="O1072" s="1" t="s">
        <v>26</v>
      </c>
      <c r="P1072" s="1" t="s">
        <v>134</v>
      </c>
      <c r="Q1072" s="1">
        <v>6</v>
      </c>
      <c r="R1072" s="1">
        <v>85672.4111378214</v>
      </c>
    </row>
    <row r="1073" spans="2:18">
      <c r="B1073" s="1" t="s">
        <v>0</v>
      </c>
      <c r="C1073" s="1" t="s">
        <v>13</v>
      </c>
      <c r="D1073" s="1" t="s">
        <v>134</v>
      </c>
      <c r="E1073" s="1">
        <v>6</v>
      </c>
      <c r="F1073" s="1">
        <v>4500</v>
      </c>
      <c r="N1073" s="1" t="s">
        <v>1</v>
      </c>
      <c r="O1073" s="1" t="s">
        <v>10</v>
      </c>
      <c r="P1073" s="1" t="s">
        <v>133</v>
      </c>
      <c r="Q1073" s="1">
        <v>15</v>
      </c>
      <c r="R1073" s="1">
        <v>4273.9000049862161</v>
      </c>
    </row>
    <row r="1074" spans="2:18">
      <c r="B1074" s="1" t="s">
        <v>4</v>
      </c>
      <c r="C1074" s="1" t="s">
        <v>10</v>
      </c>
      <c r="D1074" s="1" t="s">
        <v>134</v>
      </c>
      <c r="E1074" s="1">
        <v>6</v>
      </c>
      <c r="F1074" s="1">
        <v>30273.458368652366</v>
      </c>
      <c r="N1074" s="1" t="s">
        <v>3</v>
      </c>
      <c r="O1074" s="1" t="s">
        <v>10</v>
      </c>
      <c r="P1074" s="1" t="s">
        <v>131</v>
      </c>
      <c r="Q1074" s="1">
        <v>20</v>
      </c>
      <c r="R1074" s="1">
        <v>8903.9583437212841</v>
      </c>
    </row>
    <row r="1075" spans="2:18">
      <c r="B1075" s="1" t="s">
        <v>0</v>
      </c>
      <c r="C1075" s="1" t="s">
        <v>12</v>
      </c>
      <c r="D1075" s="1" t="s">
        <v>131</v>
      </c>
      <c r="E1075" s="1">
        <v>5</v>
      </c>
      <c r="F1075" s="1">
        <v>52000</v>
      </c>
      <c r="N1075" s="1" t="s">
        <v>3</v>
      </c>
      <c r="O1075" s="1" t="s">
        <v>24</v>
      </c>
      <c r="P1075" s="1" t="s">
        <v>134</v>
      </c>
      <c r="Q1075" s="1">
        <v>23</v>
      </c>
      <c r="R1075" s="1">
        <v>66199.48742682593</v>
      </c>
    </row>
    <row r="1076" spans="2:18">
      <c r="B1076" s="1" t="s">
        <v>8</v>
      </c>
      <c r="C1076" s="1" t="s">
        <v>15</v>
      </c>
      <c r="D1076" s="1" t="s">
        <v>133</v>
      </c>
      <c r="E1076" s="1">
        <v>9</v>
      </c>
      <c r="F1076" s="1">
        <v>75000</v>
      </c>
      <c r="N1076" s="1" t="s">
        <v>0</v>
      </c>
      <c r="O1076" s="1" t="s">
        <v>10</v>
      </c>
      <c r="P1076" s="1" t="s">
        <v>134</v>
      </c>
      <c r="Q1076" s="1">
        <v>2.5</v>
      </c>
      <c r="R1076" s="1">
        <v>5698.5333399816218</v>
      </c>
    </row>
    <row r="1077" spans="2:18">
      <c r="B1077" s="1" t="s">
        <v>0</v>
      </c>
      <c r="C1077" s="1" t="s">
        <v>10</v>
      </c>
      <c r="D1077" s="1" t="s">
        <v>131</v>
      </c>
      <c r="E1077" s="1">
        <v>4</v>
      </c>
      <c r="F1077" s="1">
        <v>17807.916687442568</v>
      </c>
      <c r="N1077" s="1" t="s">
        <v>3</v>
      </c>
      <c r="O1077" s="1" t="s">
        <v>24</v>
      </c>
      <c r="P1077" s="1" t="s">
        <v>134</v>
      </c>
      <c r="Q1077" s="1">
        <v>17</v>
      </c>
      <c r="R1077" s="1">
        <v>34675.92198548025</v>
      </c>
    </row>
    <row r="1078" spans="2:18">
      <c r="B1078" s="1" t="s">
        <v>5</v>
      </c>
      <c r="C1078" s="1" t="s">
        <v>107</v>
      </c>
      <c r="D1078" s="1" t="s">
        <v>134</v>
      </c>
      <c r="E1078" s="1">
        <v>6</v>
      </c>
      <c r="F1078" s="1">
        <v>177600</v>
      </c>
      <c r="N1078" s="1" t="s">
        <v>7</v>
      </c>
      <c r="O1078" s="1" t="s">
        <v>45</v>
      </c>
      <c r="P1078" s="1" t="s">
        <v>131</v>
      </c>
      <c r="Q1078" s="1">
        <v>11</v>
      </c>
      <c r="R1078" s="1">
        <v>31200</v>
      </c>
    </row>
    <row r="1079" spans="2:18">
      <c r="B1079" s="1" t="s">
        <v>0</v>
      </c>
      <c r="C1079" s="1" t="s">
        <v>10</v>
      </c>
      <c r="D1079" s="1" t="s">
        <v>134</v>
      </c>
      <c r="E1079" s="1">
        <v>5</v>
      </c>
      <c r="F1079" s="1">
        <v>11575.14584683767</v>
      </c>
      <c r="N1079" s="1" t="s">
        <v>8</v>
      </c>
      <c r="O1079" s="1" t="s">
        <v>27</v>
      </c>
      <c r="P1079" s="1" t="s">
        <v>131</v>
      </c>
      <c r="Q1079" s="1">
        <v>1</v>
      </c>
      <c r="R1079" s="1">
        <v>55068.245289698301</v>
      </c>
    </row>
    <row r="1080" spans="2:18">
      <c r="B1080" s="1" t="s">
        <v>3</v>
      </c>
      <c r="C1080" s="1" t="s">
        <v>17</v>
      </c>
      <c r="D1080" s="1" t="s">
        <v>134</v>
      </c>
      <c r="E1080" s="1">
        <v>10</v>
      </c>
      <c r="F1080" s="1">
        <v>26678.388218823762</v>
      </c>
      <c r="N1080" s="1" t="s">
        <v>0</v>
      </c>
      <c r="O1080" s="1" t="s">
        <v>110</v>
      </c>
      <c r="P1080" s="1" t="s">
        <v>131</v>
      </c>
      <c r="Q1080" s="1">
        <v>6</v>
      </c>
      <c r="R1080" s="1">
        <v>13000</v>
      </c>
    </row>
    <row r="1081" spans="2:18">
      <c r="B1081" s="1" t="s">
        <v>8</v>
      </c>
      <c r="C1081" s="1" t="s">
        <v>24</v>
      </c>
      <c r="D1081" s="1" t="s">
        <v>134</v>
      </c>
      <c r="E1081" s="1">
        <v>12</v>
      </c>
      <c r="F1081" s="1">
        <v>126094.26176538273</v>
      </c>
      <c r="N1081" s="1" t="s">
        <v>7</v>
      </c>
      <c r="O1081" s="1" t="s">
        <v>12</v>
      </c>
      <c r="P1081" s="1" t="s">
        <v>133</v>
      </c>
      <c r="Q1081" s="1">
        <v>12</v>
      </c>
      <c r="R1081" s="1">
        <v>92000</v>
      </c>
    </row>
    <row r="1082" spans="2:18">
      <c r="B1082" s="1" t="s">
        <v>0</v>
      </c>
      <c r="C1082" s="1" t="s">
        <v>10</v>
      </c>
      <c r="D1082" s="1" t="s">
        <v>134</v>
      </c>
      <c r="E1082" s="1">
        <v>2</v>
      </c>
      <c r="F1082" s="1">
        <v>6000</v>
      </c>
      <c r="N1082" s="1" t="s">
        <v>3</v>
      </c>
      <c r="O1082" s="1" t="s">
        <v>12</v>
      </c>
      <c r="P1082" s="1" t="s">
        <v>131</v>
      </c>
      <c r="Q1082" s="1">
        <v>10</v>
      </c>
      <c r="R1082" s="1">
        <v>85000</v>
      </c>
    </row>
    <row r="1083" spans="2:18">
      <c r="B1083" s="1" t="s">
        <v>7</v>
      </c>
      <c r="C1083" s="1" t="s">
        <v>10</v>
      </c>
      <c r="D1083" s="1" t="s">
        <v>131</v>
      </c>
      <c r="E1083" s="1">
        <v>6</v>
      </c>
      <c r="F1083" s="1">
        <v>10000</v>
      </c>
      <c r="N1083" s="1" t="s">
        <v>0</v>
      </c>
      <c r="O1083" s="1" t="s">
        <v>111</v>
      </c>
      <c r="P1083" s="1" t="s">
        <v>134</v>
      </c>
      <c r="Q1083" s="1">
        <v>8</v>
      </c>
      <c r="R1083" s="1">
        <v>11000</v>
      </c>
    </row>
    <row r="1084" spans="2:18">
      <c r="B1084" s="1" t="s">
        <v>0</v>
      </c>
      <c r="C1084" s="1" t="s">
        <v>12</v>
      </c>
      <c r="D1084" s="1" t="s">
        <v>131</v>
      </c>
      <c r="E1084" s="1">
        <v>2</v>
      </c>
      <c r="F1084" s="1">
        <v>50000</v>
      </c>
      <c r="N1084" s="1" t="s">
        <v>0</v>
      </c>
      <c r="O1084" s="1" t="s">
        <v>58</v>
      </c>
      <c r="P1084" s="1" t="s">
        <v>132</v>
      </c>
      <c r="Q1084" s="1">
        <v>12</v>
      </c>
      <c r="R1084" s="1">
        <v>38111.983169748237</v>
      </c>
    </row>
    <row r="1085" spans="2:18">
      <c r="B1085" s="1" t="s">
        <v>3</v>
      </c>
      <c r="C1085" s="1" t="s">
        <v>10</v>
      </c>
      <c r="D1085" s="1" t="s">
        <v>131</v>
      </c>
      <c r="E1085" s="1">
        <v>12</v>
      </c>
      <c r="F1085" s="1">
        <v>10000</v>
      </c>
      <c r="N1085" s="1" t="s">
        <v>0</v>
      </c>
      <c r="O1085" s="1" t="s">
        <v>12</v>
      </c>
      <c r="P1085" s="1" t="s">
        <v>133</v>
      </c>
      <c r="Q1085" s="1">
        <v>3</v>
      </c>
      <c r="R1085" s="1">
        <v>49000</v>
      </c>
    </row>
    <row r="1086" spans="2:18">
      <c r="B1086" s="1" t="s">
        <v>0</v>
      </c>
      <c r="C1086" s="1" t="s">
        <v>12</v>
      </c>
      <c r="D1086" s="1" t="s">
        <v>131</v>
      </c>
      <c r="E1086" s="1">
        <v>12</v>
      </c>
      <c r="F1086" s="1">
        <v>50000</v>
      </c>
      <c r="N1086" s="1" t="s">
        <v>3</v>
      </c>
      <c r="O1086" s="1" t="s">
        <v>12</v>
      </c>
      <c r="P1086" s="1" t="s">
        <v>132</v>
      </c>
      <c r="Q1086" s="1">
        <v>3</v>
      </c>
      <c r="R1086" s="1">
        <v>59000</v>
      </c>
    </row>
    <row r="1087" spans="2:18">
      <c r="B1087" s="1" t="s">
        <v>3</v>
      </c>
      <c r="C1087" s="1" t="s">
        <v>10</v>
      </c>
      <c r="D1087" s="1" t="s">
        <v>134</v>
      </c>
      <c r="E1087" s="1">
        <v>1</v>
      </c>
      <c r="F1087" s="1">
        <v>20000</v>
      </c>
      <c r="N1087" s="1" t="s">
        <v>0</v>
      </c>
      <c r="O1087" s="1" t="s">
        <v>12</v>
      </c>
      <c r="P1087" s="1" t="s">
        <v>134</v>
      </c>
      <c r="Q1087" s="1">
        <v>15</v>
      </c>
      <c r="R1087" s="1">
        <v>55000</v>
      </c>
    </row>
    <row r="1088" spans="2:18">
      <c r="B1088" s="1" t="s">
        <v>0</v>
      </c>
      <c r="C1088" s="1" t="s">
        <v>24</v>
      </c>
      <c r="D1088" s="1" t="s">
        <v>131</v>
      </c>
      <c r="E1088" s="1">
        <v>3</v>
      </c>
      <c r="F1088" s="1">
        <v>31523.565441345683</v>
      </c>
      <c r="N1088" s="1" t="s">
        <v>5</v>
      </c>
      <c r="O1088" s="1" t="s">
        <v>12</v>
      </c>
      <c r="P1088" s="1" t="s">
        <v>134</v>
      </c>
      <c r="Q1088" s="1">
        <v>10</v>
      </c>
      <c r="R1088" s="1">
        <v>75000</v>
      </c>
    </row>
    <row r="1089" spans="2:18">
      <c r="B1089" s="1" t="s">
        <v>1</v>
      </c>
      <c r="C1089" s="1" t="s">
        <v>28</v>
      </c>
      <c r="D1089" s="1" t="s">
        <v>134</v>
      </c>
      <c r="E1089" s="1">
        <v>10</v>
      </c>
      <c r="F1089" s="1">
        <v>63519.971949580387</v>
      </c>
      <c r="N1089" s="1" t="s">
        <v>3</v>
      </c>
      <c r="O1089" s="1" t="s">
        <v>99</v>
      </c>
      <c r="P1089" s="1" t="s">
        <v>132</v>
      </c>
      <c r="Q1089" s="1">
        <v>5</v>
      </c>
      <c r="R1089" s="1">
        <v>50307.817784067665</v>
      </c>
    </row>
    <row r="1090" spans="2:18">
      <c r="B1090" s="1" t="s">
        <v>1</v>
      </c>
      <c r="C1090" s="1" t="s">
        <v>19</v>
      </c>
      <c r="D1090" s="1" t="s">
        <v>131</v>
      </c>
      <c r="E1090" s="1">
        <v>15</v>
      </c>
      <c r="F1090" s="1">
        <v>35063.024516168378</v>
      </c>
      <c r="N1090" s="1" t="s">
        <v>0</v>
      </c>
      <c r="O1090" s="1" t="s">
        <v>34</v>
      </c>
      <c r="P1090" s="1" t="s">
        <v>131</v>
      </c>
      <c r="Q1090" s="1">
        <v>8</v>
      </c>
      <c r="R1090" s="1">
        <v>30500</v>
      </c>
    </row>
    <row r="1091" spans="2:18">
      <c r="B1091" s="1" t="s">
        <v>0</v>
      </c>
      <c r="C1091" s="1" t="s">
        <v>12</v>
      </c>
      <c r="D1091" s="1" t="s">
        <v>134</v>
      </c>
      <c r="E1091" s="1">
        <v>2</v>
      </c>
      <c r="F1091" s="1">
        <v>55000</v>
      </c>
      <c r="N1091" s="1" t="s">
        <v>6</v>
      </c>
      <c r="O1091" s="1" t="s">
        <v>12</v>
      </c>
      <c r="P1091" s="1" t="s">
        <v>133</v>
      </c>
      <c r="Q1091" s="1">
        <v>2</v>
      </c>
      <c r="R1091" s="1">
        <v>80000</v>
      </c>
    </row>
    <row r="1092" spans="2:18">
      <c r="B1092" s="1" t="s">
        <v>0</v>
      </c>
      <c r="C1092" s="1" t="s">
        <v>12</v>
      </c>
      <c r="D1092" s="1" t="s">
        <v>131</v>
      </c>
      <c r="E1092" s="1">
        <v>1</v>
      </c>
      <c r="F1092" s="1">
        <v>38000</v>
      </c>
      <c r="N1092" s="1" t="s">
        <v>0</v>
      </c>
      <c r="O1092" s="1" t="s">
        <v>12</v>
      </c>
      <c r="P1092" s="1" t="s">
        <v>133</v>
      </c>
      <c r="Q1092" s="1">
        <v>1</v>
      </c>
      <c r="R1092" s="1">
        <v>12000</v>
      </c>
    </row>
    <row r="1093" spans="2:18">
      <c r="B1093" s="1" t="s">
        <v>0</v>
      </c>
      <c r="C1093" s="1" t="s">
        <v>10</v>
      </c>
      <c r="D1093" s="1" t="s">
        <v>131</v>
      </c>
      <c r="E1093" s="1">
        <v>1</v>
      </c>
      <c r="F1093" s="1">
        <v>32054.250037396621</v>
      </c>
      <c r="N1093" s="1" t="s">
        <v>0</v>
      </c>
      <c r="O1093" s="1" t="s">
        <v>12</v>
      </c>
      <c r="P1093" s="1" t="s">
        <v>134</v>
      </c>
      <c r="Q1093" s="1">
        <v>6</v>
      </c>
      <c r="R1093" s="1">
        <v>48500</v>
      </c>
    </row>
    <row r="1094" spans="2:18">
      <c r="B1094" s="1" t="s">
        <v>0</v>
      </c>
      <c r="C1094" s="1" t="s">
        <v>12</v>
      </c>
      <c r="D1094" s="1" t="s">
        <v>134</v>
      </c>
      <c r="E1094" s="1">
        <v>20</v>
      </c>
      <c r="F1094" s="1">
        <v>35500</v>
      </c>
      <c r="N1094" s="1" t="s">
        <v>6</v>
      </c>
      <c r="O1094" s="1" t="s">
        <v>24</v>
      </c>
      <c r="P1094" s="1" t="s">
        <v>133</v>
      </c>
      <c r="Q1094" s="1">
        <v>25</v>
      </c>
      <c r="R1094" s="1">
        <v>63047.130882691366</v>
      </c>
    </row>
    <row r="1095" spans="2:18">
      <c r="B1095" s="1" t="s">
        <v>0</v>
      </c>
      <c r="C1095" s="1" t="s">
        <v>12</v>
      </c>
      <c r="D1095" s="1" t="s">
        <v>133</v>
      </c>
      <c r="E1095" s="1">
        <v>5</v>
      </c>
      <c r="F1095" s="1">
        <v>62000</v>
      </c>
      <c r="N1095" s="1" t="s">
        <v>0</v>
      </c>
      <c r="O1095" s="1" t="s">
        <v>10</v>
      </c>
      <c r="P1095" s="1" t="s">
        <v>134</v>
      </c>
      <c r="Q1095" s="1">
        <v>5</v>
      </c>
      <c r="R1095" s="1">
        <v>3419.1200039889732</v>
      </c>
    </row>
    <row r="1096" spans="2:18">
      <c r="B1096" s="1" t="s">
        <v>0</v>
      </c>
      <c r="C1096" s="1" t="s">
        <v>24</v>
      </c>
      <c r="D1096" s="1" t="s">
        <v>131</v>
      </c>
      <c r="E1096" s="1">
        <v>1</v>
      </c>
      <c r="F1096" s="1">
        <v>33887.832849446611</v>
      </c>
      <c r="N1096" s="1" t="s">
        <v>3</v>
      </c>
      <c r="O1096" s="1" t="s">
        <v>59</v>
      </c>
      <c r="P1096" s="1" t="s">
        <v>134</v>
      </c>
      <c r="Q1096" s="1">
        <v>6</v>
      </c>
      <c r="R1096" s="1">
        <v>87734.690296543267</v>
      </c>
    </row>
    <row r="1097" spans="2:18">
      <c r="B1097" s="1" t="s">
        <v>0</v>
      </c>
      <c r="C1097" s="1" t="s">
        <v>12</v>
      </c>
      <c r="D1097" s="1" t="s">
        <v>133</v>
      </c>
      <c r="E1097" s="1">
        <v>1</v>
      </c>
      <c r="F1097" s="1">
        <v>60000</v>
      </c>
      <c r="N1097" s="1" t="s">
        <v>0</v>
      </c>
      <c r="O1097" s="1" t="s">
        <v>59</v>
      </c>
      <c r="P1097" s="1" t="s">
        <v>131</v>
      </c>
      <c r="Q1097" s="1">
        <v>6</v>
      </c>
      <c r="R1097" s="1">
        <v>56628.754645950656</v>
      </c>
    </row>
    <row r="1098" spans="2:18">
      <c r="B1098" s="1" t="s">
        <v>0</v>
      </c>
      <c r="C1098" s="1" t="s">
        <v>12</v>
      </c>
      <c r="D1098" s="1" t="s">
        <v>131</v>
      </c>
      <c r="E1098" s="1">
        <v>10</v>
      </c>
      <c r="F1098" s="1">
        <v>32884</v>
      </c>
      <c r="N1098" s="1" t="s">
        <v>7</v>
      </c>
      <c r="O1098" s="1" t="s">
        <v>10</v>
      </c>
      <c r="P1098" s="1" t="s">
        <v>131</v>
      </c>
      <c r="Q1098" s="1">
        <v>4</v>
      </c>
      <c r="R1098" s="1">
        <v>8013.5625093491553</v>
      </c>
    </row>
    <row r="1099" spans="2:18">
      <c r="B1099" s="1" t="s">
        <v>0</v>
      </c>
      <c r="C1099" s="1" t="s">
        <v>12</v>
      </c>
      <c r="D1099" s="1" t="s">
        <v>134</v>
      </c>
      <c r="E1099" s="1">
        <v>2</v>
      </c>
      <c r="F1099" s="1">
        <v>42000</v>
      </c>
      <c r="N1099" s="1" t="s">
        <v>0</v>
      </c>
      <c r="O1099" s="1" t="s">
        <v>10</v>
      </c>
      <c r="P1099" s="1" t="s">
        <v>132</v>
      </c>
      <c r="Q1099" s="1">
        <v>16</v>
      </c>
      <c r="R1099" s="1">
        <v>3561.5833374885137</v>
      </c>
    </row>
    <row r="1100" spans="2:18">
      <c r="B1100" s="1" t="s">
        <v>0</v>
      </c>
      <c r="C1100" s="1" t="s">
        <v>12</v>
      </c>
      <c r="D1100" s="1" t="s">
        <v>134</v>
      </c>
      <c r="E1100" s="1">
        <v>12</v>
      </c>
      <c r="F1100" s="1">
        <v>68000</v>
      </c>
      <c r="N1100" s="1" t="s">
        <v>2</v>
      </c>
      <c r="O1100" s="1" t="s">
        <v>12</v>
      </c>
      <c r="P1100" s="1" t="s">
        <v>133</v>
      </c>
      <c r="Q1100" s="1">
        <v>12</v>
      </c>
      <c r="R1100" s="1">
        <v>62000</v>
      </c>
    </row>
    <row r="1101" spans="2:18">
      <c r="B1101" s="1" t="s">
        <v>5</v>
      </c>
      <c r="C1101" s="1" t="s">
        <v>12</v>
      </c>
      <c r="D1101" s="1" t="s">
        <v>133</v>
      </c>
      <c r="E1101" s="1">
        <v>8</v>
      </c>
      <c r="F1101" s="1">
        <v>85000</v>
      </c>
      <c r="N1101" s="1" t="s">
        <v>0</v>
      </c>
      <c r="O1101" s="1" t="s">
        <v>17</v>
      </c>
      <c r="P1101" s="1" t="s">
        <v>134</v>
      </c>
      <c r="Q1101" s="1">
        <v>5</v>
      </c>
      <c r="R1101" s="1">
        <v>26678.388218823762</v>
      </c>
    </row>
    <row r="1102" spans="2:18">
      <c r="B1102" s="1" t="s">
        <v>0</v>
      </c>
      <c r="C1102" s="1" t="s">
        <v>34</v>
      </c>
      <c r="D1102" s="1" t="s">
        <v>131</v>
      </c>
      <c r="E1102" s="1">
        <v>4</v>
      </c>
      <c r="F1102" s="1">
        <v>13000</v>
      </c>
      <c r="N1102" s="1" t="s">
        <v>0</v>
      </c>
      <c r="O1102" s="1" t="s">
        <v>24</v>
      </c>
      <c r="P1102" s="1" t="s">
        <v>131</v>
      </c>
      <c r="Q1102" s="1">
        <v>5</v>
      </c>
      <c r="R1102" s="1">
        <v>70928.022243027779</v>
      </c>
    </row>
    <row r="1103" spans="2:18">
      <c r="B1103" s="1" t="s">
        <v>0</v>
      </c>
      <c r="C1103" s="1" t="s">
        <v>10</v>
      </c>
      <c r="D1103" s="1" t="s">
        <v>134</v>
      </c>
      <c r="E1103" s="1">
        <v>5</v>
      </c>
      <c r="F1103" s="1">
        <v>15000</v>
      </c>
      <c r="N1103" s="1" t="s">
        <v>0</v>
      </c>
      <c r="O1103" s="1" t="s">
        <v>29</v>
      </c>
      <c r="P1103" s="1" t="s">
        <v>134</v>
      </c>
      <c r="Q1103" s="1">
        <v>6</v>
      </c>
      <c r="R1103" s="1">
        <v>41923.181486723057</v>
      </c>
    </row>
    <row r="1104" spans="2:18">
      <c r="B1104" s="1" t="s">
        <v>4</v>
      </c>
      <c r="C1104" s="1" t="s">
        <v>10</v>
      </c>
      <c r="D1104" s="1" t="s">
        <v>132</v>
      </c>
      <c r="E1104" s="1">
        <v>8</v>
      </c>
      <c r="F1104" s="1">
        <v>50000</v>
      </c>
      <c r="N1104" s="1" t="s">
        <v>0</v>
      </c>
      <c r="O1104" s="1" t="s">
        <v>12</v>
      </c>
      <c r="P1104" s="1" t="s">
        <v>133</v>
      </c>
      <c r="Q1104" s="1">
        <v>8</v>
      </c>
      <c r="R1104" s="1">
        <v>90000</v>
      </c>
    </row>
    <row r="1105" spans="2:18">
      <c r="B1105" s="1" t="s">
        <v>7</v>
      </c>
      <c r="C1105" s="1" t="s">
        <v>10</v>
      </c>
      <c r="D1105" s="1" t="s">
        <v>134</v>
      </c>
      <c r="E1105" s="1">
        <v>1</v>
      </c>
      <c r="F1105" s="1">
        <v>7000</v>
      </c>
      <c r="N1105" s="1" t="s">
        <v>0</v>
      </c>
      <c r="O1105" s="1" t="s">
        <v>57</v>
      </c>
      <c r="P1105" s="1" t="s">
        <v>131</v>
      </c>
      <c r="Q1105" s="1">
        <v>5</v>
      </c>
      <c r="R1105" s="1">
        <v>67700.452577525488</v>
      </c>
    </row>
    <row r="1106" spans="2:18">
      <c r="B1106" s="1" t="s">
        <v>3</v>
      </c>
      <c r="C1106" s="1" t="s">
        <v>12</v>
      </c>
      <c r="D1106" s="1" t="s">
        <v>134</v>
      </c>
      <c r="E1106" s="1">
        <v>12</v>
      </c>
      <c r="F1106" s="1">
        <v>140000</v>
      </c>
      <c r="N1106" s="1" t="s">
        <v>0</v>
      </c>
      <c r="O1106" s="1" t="s">
        <v>12</v>
      </c>
      <c r="P1106" s="1" t="s">
        <v>134</v>
      </c>
      <c r="Q1106" s="1">
        <v>12</v>
      </c>
      <c r="R1106" s="1">
        <v>85000</v>
      </c>
    </row>
    <row r="1107" spans="2:18">
      <c r="B1107" s="1" t="s">
        <v>0</v>
      </c>
      <c r="C1107" s="1" t="s">
        <v>10</v>
      </c>
      <c r="D1107" s="1" t="s">
        <v>132</v>
      </c>
      <c r="E1107" s="1">
        <v>2.5</v>
      </c>
      <c r="F1107" s="1">
        <v>7123.1666749770275</v>
      </c>
      <c r="N1107" s="1" t="s">
        <v>4</v>
      </c>
      <c r="O1107" s="1" t="s">
        <v>24</v>
      </c>
      <c r="P1107" s="1" t="s">
        <v>134</v>
      </c>
      <c r="Q1107" s="1">
        <v>10</v>
      </c>
      <c r="R1107" s="1">
        <v>78808.913603364199</v>
      </c>
    </row>
    <row r="1108" spans="2:18">
      <c r="B1108" s="1" t="s">
        <v>0</v>
      </c>
      <c r="C1108" s="1" t="s">
        <v>24</v>
      </c>
      <c r="D1108" s="1" t="s">
        <v>134</v>
      </c>
      <c r="E1108" s="1">
        <v>9</v>
      </c>
      <c r="F1108" s="1">
        <v>58318.59606648951</v>
      </c>
      <c r="N1108" s="1" t="s">
        <v>0</v>
      </c>
      <c r="O1108" s="1" t="s">
        <v>12</v>
      </c>
      <c r="P1108" s="1" t="s">
        <v>134</v>
      </c>
      <c r="Q1108" s="1">
        <v>8</v>
      </c>
      <c r="R1108" s="1">
        <v>65000</v>
      </c>
    </row>
    <row r="1109" spans="2:18">
      <c r="B1109" s="1" t="s">
        <v>3</v>
      </c>
      <c r="C1109" s="1" t="s">
        <v>10</v>
      </c>
      <c r="D1109" s="1" t="s">
        <v>132</v>
      </c>
      <c r="E1109" s="1">
        <v>2</v>
      </c>
      <c r="F1109" s="1">
        <v>12109.383347460946</v>
      </c>
      <c r="N1109" s="1" t="s">
        <v>4</v>
      </c>
      <c r="O1109" s="1" t="s">
        <v>12</v>
      </c>
      <c r="P1109" s="1" t="s">
        <v>133</v>
      </c>
      <c r="Q1109" s="1">
        <v>3</v>
      </c>
      <c r="R1109" s="1">
        <v>75000</v>
      </c>
    </row>
    <row r="1110" spans="2:18">
      <c r="B1110" s="1" t="s">
        <v>0</v>
      </c>
      <c r="C1110" s="1" t="s">
        <v>12</v>
      </c>
      <c r="D1110" s="1" t="s">
        <v>134</v>
      </c>
      <c r="E1110" s="1">
        <v>1</v>
      </c>
      <c r="F1110" s="1">
        <v>55000</v>
      </c>
      <c r="N1110" s="1" t="s">
        <v>0</v>
      </c>
      <c r="O1110" s="1" t="s">
        <v>12</v>
      </c>
      <c r="P1110" s="1" t="s">
        <v>134</v>
      </c>
      <c r="Q1110" s="1">
        <v>9</v>
      </c>
      <c r="R1110" s="1">
        <v>92000</v>
      </c>
    </row>
    <row r="1111" spans="2:18">
      <c r="B1111" s="1" t="s">
        <v>3</v>
      </c>
      <c r="C1111" s="1" t="s">
        <v>66</v>
      </c>
      <c r="D1111" s="1" t="s">
        <v>133</v>
      </c>
      <c r="E1111" s="1">
        <v>16</v>
      </c>
      <c r="F1111" s="1">
        <v>60000</v>
      </c>
      <c r="N1111" s="1" t="s">
        <v>0</v>
      </c>
      <c r="O1111" s="1" t="s">
        <v>15</v>
      </c>
      <c r="P1111" s="1" t="s">
        <v>133</v>
      </c>
      <c r="Q1111" s="1">
        <v>3</v>
      </c>
      <c r="R1111" s="1">
        <v>50815.977559664309</v>
      </c>
    </row>
    <row r="1112" spans="2:18">
      <c r="B1112" s="1" t="s">
        <v>3</v>
      </c>
      <c r="C1112" s="1" t="s">
        <v>10</v>
      </c>
      <c r="D1112" s="1" t="s">
        <v>134</v>
      </c>
      <c r="E1112" s="1">
        <v>5</v>
      </c>
      <c r="F1112" s="1">
        <v>5698.5333399816218</v>
      </c>
      <c r="N1112" s="1" t="s">
        <v>5</v>
      </c>
      <c r="O1112" s="1" t="s">
        <v>24</v>
      </c>
      <c r="P1112" s="1" t="s">
        <v>134</v>
      </c>
      <c r="Q1112" s="1">
        <v>8</v>
      </c>
      <c r="R1112" s="1">
        <v>55954.328658388586</v>
      </c>
    </row>
    <row r="1113" spans="2:18">
      <c r="B1113" s="1" t="s">
        <v>2</v>
      </c>
      <c r="C1113" s="1" t="s">
        <v>108</v>
      </c>
      <c r="D1113" s="1" t="s">
        <v>134</v>
      </c>
      <c r="E1113" s="1">
        <v>7</v>
      </c>
      <c r="F1113" s="1">
        <v>9376.2513877177607</v>
      </c>
      <c r="N1113" s="1" t="s">
        <v>0</v>
      </c>
      <c r="O1113" s="1" t="s">
        <v>12</v>
      </c>
      <c r="P1113" s="1" t="s">
        <v>133</v>
      </c>
      <c r="Q1113" s="1">
        <v>4</v>
      </c>
      <c r="R1113" s="1">
        <v>45000</v>
      </c>
    </row>
    <row r="1114" spans="2:18">
      <c r="B1114" s="1" t="s">
        <v>0</v>
      </c>
      <c r="C1114" s="1" t="s">
        <v>24</v>
      </c>
      <c r="D1114" s="1" t="s">
        <v>134</v>
      </c>
      <c r="E1114" s="1">
        <v>5</v>
      </c>
      <c r="F1114" s="1">
        <v>94570.696324037053</v>
      </c>
      <c r="N1114" s="1" t="s">
        <v>0</v>
      </c>
      <c r="O1114" s="1" t="s">
        <v>10</v>
      </c>
      <c r="P1114" s="1" t="s">
        <v>134</v>
      </c>
      <c r="Q1114" s="1">
        <v>4</v>
      </c>
      <c r="R1114" s="1">
        <v>7123.1666749770275</v>
      </c>
    </row>
    <row r="1115" spans="2:18">
      <c r="B1115" s="1" t="s">
        <v>8</v>
      </c>
      <c r="C1115" s="1" t="s">
        <v>109</v>
      </c>
      <c r="D1115" s="1" t="s">
        <v>134</v>
      </c>
      <c r="E1115" s="1">
        <v>5</v>
      </c>
      <c r="F1115" s="1">
        <v>36000</v>
      </c>
      <c r="N1115" s="1" t="s">
        <v>0</v>
      </c>
      <c r="O1115" s="1" t="s">
        <v>22</v>
      </c>
      <c r="P1115" s="1" t="s">
        <v>134</v>
      </c>
      <c r="Q1115" s="1">
        <v>1.5</v>
      </c>
      <c r="R1115" s="1">
        <v>49443.946165553374</v>
      </c>
    </row>
    <row r="1116" spans="2:18">
      <c r="B1116" s="1" t="s">
        <v>3</v>
      </c>
      <c r="C1116" s="1" t="s">
        <v>10</v>
      </c>
      <c r="D1116" s="1" t="s">
        <v>131</v>
      </c>
      <c r="E1116" s="1">
        <v>4</v>
      </c>
      <c r="F1116" s="1">
        <v>65889.291743537498</v>
      </c>
      <c r="N1116" s="1" t="s">
        <v>4</v>
      </c>
      <c r="O1116" s="1" t="s">
        <v>36</v>
      </c>
      <c r="P1116" s="1" t="s">
        <v>134</v>
      </c>
      <c r="Q1116" s="1">
        <v>5</v>
      </c>
      <c r="R1116" s="1">
        <v>45000</v>
      </c>
    </row>
    <row r="1117" spans="2:18">
      <c r="B1117" s="1" t="s">
        <v>0</v>
      </c>
      <c r="C1117" s="1" t="s">
        <v>72</v>
      </c>
      <c r="D1117" s="1" t="s">
        <v>132</v>
      </c>
      <c r="E1117" s="1">
        <v>7</v>
      </c>
      <c r="F1117" s="1">
        <v>106000</v>
      </c>
      <c r="N1117" s="1" t="s">
        <v>0</v>
      </c>
      <c r="O1117" s="1" t="s">
        <v>12</v>
      </c>
      <c r="P1117" s="1" t="s">
        <v>131</v>
      </c>
      <c r="Q1117" s="1">
        <v>1</v>
      </c>
      <c r="R1117" s="1">
        <v>60000</v>
      </c>
    </row>
    <row r="1118" spans="2:18">
      <c r="B1118" s="1" t="s">
        <v>1</v>
      </c>
      <c r="C1118" s="1" t="s">
        <v>72</v>
      </c>
      <c r="D1118" s="1" t="s">
        <v>134</v>
      </c>
      <c r="E1118" s="1">
        <v>18</v>
      </c>
      <c r="F1118" s="1">
        <v>82888.5550559455</v>
      </c>
      <c r="N1118" s="1" t="s">
        <v>0</v>
      </c>
      <c r="O1118" s="1" t="s">
        <v>12</v>
      </c>
      <c r="P1118" s="1" t="s">
        <v>131</v>
      </c>
      <c r="Q1118" s="1">
        <v>4</v>
      </c>
      <c r="R1118" s="1">
        <v>65000</v>
      </c>
    </row>
    <row r="1119" spans="2:18">
      <c r="B1119" s="1" t="s">
        <v>0</v>
      </c>
      <c r="C1119" s="1" t="s">
        <v>59</v>
      </c>
      <c r="D1119" s="1" t="s">
        <v>133</v>
      </c>
      <c r="E1119" s="1">
        <v>10</v>
      </c>
      <c r="F1119" s="1">
        <v>59819.107020370408</v>
      </c>
      <c r="N1119" s="1" t="s">
        <v>3</v>
      </c>
      <c r="O1119" s="1" t="s">
        <v>12</v>
      </c>
      <c r="P1119" s="1" t="s">
        <v>133</v>
      </c>
      <c r="Q1119" s="1">
        <v>6</v>
      </c>
      <c r="R1119" s="1">
        <v>73000</v>
      </c>
    </row>
    <row r="1120" spans="2:18">
      <c r="B1120" s="1" t="s">
        <v>3</v>
      </c>
      <c r="C1120" s="1" t="s">
        <v>10</v>
      </c>
      <c r="D1120" s="1" t="s">
        <v>131</v>
      </c>
      <c r="E1120" s="1">
        <v>9</v>
      </c>
      <c r="F1120" s="1">
        <v>6545</v>
      </c>
      <c r="N1120" s="1" t="s">
        <v>0</v>
      </c>
      <c r="O1120" s="1" t="s">
        <v>12</v>
      </c>
      <c r="P1120" s="1" t="s">
        <v>131</v>
      </c>
      <c r="Q1120" s="1">
        <v>6</v>
      </c>
      <c r="R1120" s="1">
        <v>54000</v>
      </c>
    </row>
    <row r="1121" spans="2:18">
      <c r="B1121" s="1" t="s">
        <v>3</v>
      </c>
      <c r="C1121" s="1" t="s">
        <v>10</v>
      </c>
      <c r="D1121" s="1" t="s">
        <v>133</v>
      </c>
      <c r="E1121" s="1">
        <v>13</v>
      </c>
      <c r="F1121" s="1">
        <v>17807.916687442568</v>
      </c>
      <c r="N1121" s="1" t="s">
        <v>0</v>
      </c>
      <c r="O1121" s="1" t="s">
        <v>12</v>
      </c>
      <c r="P1121" s="1" t="s">
        <v>134</v>
      </c>
      <c r="Q1121" s="1">
        <v>6</v>
      </c>
      <c r="R1121" s="1">
        <v>81000</v>
      </c>
    </row>
    <row r="1122" spans="2:18">
      <c r="B1122" s="1" t="s">
        <v>4</v>
      </c>
      <c r="C1122" s="1" t="s">
        <v>12</v>
      </c>
      <c r="D1122" s="1" t="s">
        <v>134</v>
      </c>
      <c r="E1122" s="1">
        <v>10</v>
      </c>
      <c r="F1122" s="1">
        <v>54000</v>
      </c>
      <c r="N1122" s="1" t="s">
        <v>0</v>
      </c>
      <c r="O1122" s="1" t="s">
        <v>12</v>
      </c>
      <c r="P1122" s="1" t="s">
        <v>134</v>
      </c>
      <c r="Q1122" s="1">
        <v>2</v>
      </c>
      <c r="R1122" s="1">
        <v>10000</v>
      </c>
    </row>
    <row r="1123" spans="2:18">
      <c r="B1123" s="1" t="s">
        <v>8</v>
      </c>
      <c r="C1123" s="1" t="s">
        <v>12</v>
      </c>
      <c r="D1123" s="1" t="s">
        <v>133</v>
      </c>
      <c r="E1123" s="1">
        <v>4</v>
      </c>
      <c r="F1123" s="1">
        <v>100000</v>
      </c>
      <c r="N1123" s="1" t="s">
        <v>5</v>
      </c>
      <c r="O1123" s="1" t="s">
        <v>12</v>
      </c>
      <c r="P1123" s="1" t="s">
        <v>134</v>
      </c>
      <c r="Q1123" s="1">
        <v>1</v>
      </c>
      <c r="R1123" s="1">
        <v>42000</v>
      </c>
    </row>
    <row r="1124" spans="2:18">
      <c r="B1124" s="1" t="s">
        <v>0</v>
      </c>
      <c r="C1124" s="1" t="s">
        <v>27</v>
      </c>
      <c r="D1124" s="1" t="s">
        <v>134</v>
      </c>
      <c r="E1124" s="1">
        <v>5</v>
      </c>
      <c r="F1124" s="1">
        <v>49168.076151516347</v>
      </c>
      <c r="N1124" s="1" t="s">
        <v>6</v>
      </c>
      <c r="O1124" s="1" t="s">
        <v>26</v>
      </c>
      <c r="P1124" s="1" t="s">
        <v>134</v>
      </c>
      <c r="Q1124" s="1">
        <v>5</v>
      </c>
      <c r="R1124" s="1">
        <v>81592.772512210868</v>
      </c>
    </row>
    <row r="1125" spans="2:18">
      <c r="B1125" s="1" t="s">
        <v>6</v>
      </c>
      <c r="C1125" s="1" t="s">
        <v>43</v>
      </c>
      <c r="D1125" s="1" t="s">
        <v>133</v>
      </c>
      <c r="E1125" s="1">
        <v>3</v>
      </c>
      <c r="F1125" s="1">
        <v>4019</v>
      </c>
      <c r="N1125" s="1" t="s">
        <v>0</v>
      </c>
      <c r="O1125" s="1" t="s">
        <v>27</v>
      </c>
      <c r="P1125" s="1" t="s">
        <v>131</v>
      </c>
      <c r="Q1125" s="1">
        <v>2</v>
      </c>
      <c r="R1125" s="1">
        <v>35401.014829091764</v>
      </c>
    </row>
    <row r="1126" spans="2:18">
      <c r="B1126" s="1" t="s">
        <v>0</v>
      </c>
      <c r="C1126" s="1" t="s">
        <v>13</v>
      </c>
      <c r="D1126" s="1" t="s">
        <v>134</v>
      </c>
      <c r="E1126" s="1">
        <v>5</v>
      </c>
      <c r="F1126" s="1">
        <v>15000</v>
      </c>
      <c r="N1126" s="1" t="s">
        <v>0</v>
      </c>
      <c r="O1126" s="1" t="s">
        <v>10</v>
      </c>
      <c r="P1126" s="1" t="s">
        <v>134</v>
      </c>
      <c r="Q1126" s="1">
        <v>4</v>
      </c>
      <c r="R1126" s="1">
        <v>8903.9583437212841</v>
      </c>
    </row>
    <row r="1127" spans="2:18">
      <c r="B1127" s="1" t="s">
        <v>0</v>
      </c>
      <c r="C1127" s="1" t="s">
        <v>10</v>
      </c>
      <c r="D1127" s="1" t="s">
        <v>131</v>
      </c>
      <c r="E1127" s="1">
        <v>4</v>
      </c>
      <c r="F1127" s="1">
        <v>17807.916687442568</v>
      </c>
      <c r="N1127" s="1" t="s">
        <v>0</v>
      </c>
      <c r="O1127" s="1" t="s">
        <v>10</v>
      </c>
      <c r="P1127" s="1" t="s">
        <v>131</v>
      </c>
      <c r="Q1127" s="1">
        <v>5</v>
      </c>
      <c r="R1127" s="1">
        <v>10684.750012465542</v>
      </c>
    </row>
    <row r="1128" spans="2:18">
      <c r="B1128" s="1" t="s">
        <v>7</v>
      </c>
      <c r="C1128" s="1" t="s">
        <v>10</v>
      </c>
      <c r="D1128" s="1" t="s">
        <v>131</v>
      </c>
      <c r="E1128" s="1">
        <v>3</v>
      </c>
      <c r="F1128" s="1">
        <v>12000</v>
      </c>
      <c r="N1128" s="1" t="s">
        <v>0</v>
      </c>
      <c r="O1128" s="1" t="s">
        <v>66</v>
      </c>
      <c r="P1128" s="1" t="s">
        <v>134</v>
      </c>
      <c r="Q1128" s="1">
        <v>14</v>
      </c>
      <c r="R1128" s="1">
        <v>8400</v>
      </c>
    </row>
    <row r="1129" spans="2:18">
      <c r="B1129" s="1" t="s">
        <v>0</v>
      </c>
      <c r="C1129" s="1" t="s">
        <v>10</v>
      </c>
      <c r="D1129" s="1" t="s">
        <v>133</v>
      </c>
      <c r="E1129" s="1">
        <v>4</v>
      </c>
      <c r="F1129" s="1">
        <v>2225.989585930321</v>
      </c>
      <c r="N1129" s="1" t="s">
        <v>3</v>
      </c>
      <c r="O1129" s="1" t="s">
        <v>10</v>
      </c>
      <c r="P1129" s="1" t="s">
        <v>134</v>
      </c>
      <c r="Q1129" s="1">
        <v>13</v>
      </c>
      <c r="R1129" s="1">
        <v>9794.354178093412</v>
      </c>
    </row>
    <row r="1130" spans="2:18">
      <c r="B1130" s="1" t="s">
        <v>0</v>
      </c>
      <c r="C1130" s="1" t="s">
        <v>43</v>
      </c>
      <c r="D1130" s="1" t="s">
        <v>131</v>
      </c>
      <c r="E1130" s="1">
        <v>3</v>
      </c>
      <c r="F1130" s="1">
        <v>86000</v>
      </c>
      <c r="N1130" s="1" t="s">
        <v>2</v>
      </c>
      <c r="O1130" s="1" t="s">
        <v>10</v>
      </c>
      <c r="P1130" s="1" t="s">
        <v>132</v>
      </c>
      <c r="Q1130" s="1">
        <v>8</v>
      </c>
      <c r="R1130" s="1">
        <v>14400</v>
      </c>
    </row>
    <row r="1131" spans="2:18">
      <c r="B1131" s="1" t="s">
        <v>3</v>
      </c>
      <c r="C1131" s="1" t="s">
        <v>10</v>
      </c>
      <c r="D1131" s="1" t="s">
        <v>134</v>
      </c>
      <c r="E1131" s="1">
        <v>5</v>
      </c>
      <c r="F1131" s="1">
        <v>6054.6916737304728</v>
      </c>
      <c r="N1131" s="1" t="s">
        <v>7</v>
      </c>
      <c r="O1131" s="1" t="s">
        <v>10</v>
      </c>
      <c r="P1131" s="1" t="s">
        <v>131</v>
      </c>
      <c r="Q1131" s="1">
        <v>3</v>
      </c>
      <c r="R1131" s="1">
        <v>2671.1875031163854</v>
      </c>
    </row>
    <row r="1132" spans="2:18">
      <c r="B1132" s="1" t="s">
        <v>0</v>
      </c>
      <c r="C1132" s="1" t="s">
        <v>10</v>
      </c>
      <c r="D1132" s="1" t="s">
        <v>132</v>
      </c>
      <c r="E1132" s="1">
        <v>3</v>
      </c>
      <c r="F1132" s="1">
        <v>3360</v>
      </c>
      <c r="N1132" s="1" t="s">
        <v>3</v>
      </c>
      <c r="O1132" s="1" t="s">
        <v>10</v>
      </c>
      <c r="P1132" s="1" t="s">
        <v>131</v>
      </c>
      <c r="Q1132" s="1">
        <v>6</v>
      </c>
      <c r="R1132" s="1">
        <v>22000</v>
      </c>
    </row>
    <row r="1133" spans="2:18">
      <c r="B1133" s="1" t="s">
        <v>4</v>
      </c>
      <c r="C1133" s="1" t="s">
        <v>10</v>
      </c>
      <c r="D1133" s="1" t="s">
        <v>131</v>
      </c>
      <c r="E1133" s="1">
        <v>1</v>
      </c>
      <c r="F1133" s="1">
        <v>10000</v>
      </c>
      <c r="N1133" s="1" t="s">
        <v>0</v>
      </c>
      <c r="O1133" s="1" t="s">
        <v>23</v>
      </c>
      <c r="P1133" s="1" t="s">
        <v>131</v>
      </c>
      <c r="Q1133" s="1">
        <v>6</v>
      </c>
      <c r="R1133" s="1">
        <v>100000</v>
      </c>
    </row>
    <row r="1134" spans="2:18">
      <c r="B1134" s="1" t="s">
        <v>0</v>
      </c>
      <c r="C1134" s="1" t="s">
        <v>12</v>
      </c>
      <c r="D1134" s="1" t="s">
        <v>134</v>
      </c>
      <c r="E1134" s="1">
        <v>9</v>
      </c>
      <c r="F1134" s="1">
        <v>70000</v>
      </c>
      <c r="N1134" s="1" t="s">
        <v>3</v>
      </c>
      <c r="O1134" s="1" t="s">
        <v>24</v>
      </c>
      <c r="P1134" s="1" t="s">
        <v>134</v>
      </c>
      <c r="Q1134" s="1">
        <v>15</v>
      </c>
      <c r="R1134" s="1">
        <v>63047.130882691366</v>
      </c>
    </row>
    <row r="1135" spans="2:18">
      <c r="B1135" s="1" t="s">
        <v>3</v>
      </c>
      <c r="C1135" s="1" t="s">
        <v>12</v>
      </c>
      <c r="D1135" s="1" t="s">
        <v>132</v>
      </c>
      <c r="E1135" s="1">
        <v>14</v>
      </c>
      <c r="F1135" s="1">
        <v>155000</v>
      </c>
      <c r="N1135" s="1" t="s">
        <v>3</v>
      </c>
      <c r="O1135" s="1" t="s">
        <v>24</v>
      </c>
      <c r="P1135" s="1" t="s">
        <v>132</v>
      </c>
      <c r="Q1135" s="1">
        <v>25</v>
      </c>
      <c r="R1135" s="1">
        <v>56742.417794422225</v>
      </c>
    </row>
    <row r="1136" spans="2:18">
      <c r="B1136" s="1" t="s">
        <v>4</v>
      </c>
      <c r="C1136" s="1" t="s">
        <v>12</v>
      </c>
      <c r="D1136" s="1" t="s">
        <v>134</v>
      </c>
      <c r="E1136" s="1">
        <v>15</v>
      </c>
      <c r="F1136" s="1">
        <v>225000</v>
      </c>
      <c r="N1136" s="1" t="s">
        <v>0</v>
      </c>
      <c r="O1136" s="1" t="s">
        <v>10</v>
      </c>
      <c r="P1136" s="1" t="s">
        <v>131</v>
      </c>
      <c r="Q1136" s="1">
        <v>8</v>
      </c>
      <c r="R1136" s="1">
        <v>25000</v>
      </c>
    </row>
    <row r="1137" spans="2:18">
      <c r="B1137" s="1" t="s">
        <v>7</v>
      </c>
      <c r="C1137" s="1" t="s">
        <v>10</v>
      </c>
      <c r="D1137" s="1" t="s">
        <v>131</v>
      </c>
      <c r="E1137" s="1">
        <v>2</v>
      </c>
      <c r="F1137" s="1">
        <v>10000</v>
      </c>
      <c r="N1137" s="1" t="s">
        <v>0</v>
      </c>
      <c r="O1137" s="1" t="s">
        <v>10</v>
      </c>
      <c r="P1137" s="1" t="s">
        <v>134</v>
      </c>
      <c r="Q1137" s="1">
        <v>2</v>
      </c>
      <c r="R1137" s="1">
        <v>8903.9583437212841</v>
      </c>
    </row>
    <row r="1138" spans="2:18">
      <c r="B1138" s="1" t="s">
        <v>0</v>
      </c>
      <c r="C1138" s="1" t="s">
        <v>10</v>
      </c>
      <c r="D1138" s="1" t="s">
        <v>134</v>
      </c>
      <c r="E1138" s="1">
        <v>8</v>
      </c>
      <c r="F1138" s="1">
        <v>5342.3750062327708</v>
      </c>
      <c r="N1138" s="1" t="s">
        <v>0</v>
      </c>
      <c r="O1138" s="1" t="s">
        <v>24</v>
      </c>
      <c r="P1138" s="1" t="s">
        <v>134</v>
      </c>
      <c r="Q1138" s="1">
        <v>2</v>
      </c>
      <c r="R1138" s="1">
        <v>42556.81334581667</v>
      </c>
    </row>
    <row r="1139" spans="2:18">
      <c r="B1139" s="1" t="s">
        <v>8</v>
      </c>
      <c r="C1139" s="1" t="s">
        <v>26</v>
      </c>
      <c r="D1139" s="1" t="s">
        <v>134</v>
      </c>
      <c r="E1139" s="1">
        <v>6</v>
      </c>
      <c r="F1139" s="1">
        <v>85672.4111378214</v>
      </c>
      <c r="N1139" s="1" t="s">
        <v>5</v>
      </c>
      <c r="O1139" s="1" t="s">
        <v>27</v>
      </c>
      <c r="P1139" s="1" t="s">
        <v>131</v>
      </c>
      <c r="Q1139" s="1">
        <v>20</v>
      </c>
      <c r="R1139" s="1">
        <v>131770.4440860638</v>
      </c>
    </row>
    <row r="1140" spans="2:18">
      <c r="B1140" s="1" t="s">
        <v>1</v>
      </c>
      <c r="C1140" s="1" t="s">
        <v>10</v>
      </c>
      <c r="D1140" s="1" t="s">
        <v>133</v>
      </c>
      <c r="E1140" s="1">
        <v>15</v>
      </c>
      <c r="F1140" s="1">
        <v>4273.9000049862161</v>
      </c>
      <c r="N1140" s="1" t="s">
        <v>0</v>
      </c>
      <c r="O1140" s="1" t="s">
        <v>27</v>
      </c>
      <c r="P1140" s="1" t="s">
        <v>131</v>
      </c>
      <c r="Q1140" s="1">
        <v>2</v>
      </c>
      <c r="R1140" s="1">
        <v>68835.306612122877</v>
      </c>
    </row>
    <row r="1141" spans="2:18">
      <c r="B1141" s="1" t="s">
        <v>3</v>
      </c>
      <c r="C1141" s="1" t="s">
        <v>10</v>
      </c>
      <c r="D1141" s="1" t="s">
        <v>131</v>
      </c>
      <c r="E1141" s="1">
        <v>20</v>
      </c>
      <c r="F1141" s="1">
        <v>8903.9583437212841</v>
      </c>
      <c r="N1141" s="1" t="s">
        <v>7</v>
      </c>
      <c r="O1141" s="1" t="s">
        <v>112</v>
      </c>
      <c r="P1141" s="1" t="s">
        <v>131</v>
      </c>
      <c r="Q1141" s="1">
        <v>5</v>
      </c>
      <c r="R1141" s="1">
        <v>6000</v>
      </c>
    </row>
    <row r="1142" spans="2:18">
      <c r="B1142" s="1" t="s">
        <v>3</v>
      </c>
      <c r="C1142" s="1" t="s">
        <v>24</v>
      </c>
      <c r="D1142" s="1" t="s">
        <v>134</v>
      </c>
      <c r="E1142" s="1">
        <v>23</v>
      </c>
      <c r="F1142" s="1">
        <v>66199.48742682593</v>
      </c>
      <c r="N1142" s="1" t="s">
        <v>0</v>
      </c>
      <c r="O1142" s="1" t="s">
        <v>24</v>
      </c>
      <c r="P1142" s="1" t="s">
        <v>133</v>
      </c>
      <c r="Q1142" s="1">
        <v>2</v>
      </c>
      <c r="R1142" s="1">
        <v>78808.913603364199</v>
      </c>
    </row>
    <row r="1143" spans="2:18">
      <c r="B1143" s="1" t="s">
        <v>0</v>
      </c>
      <c r="C1143" s="1" t="s">
        <v>10</v>
      </c>
      <c r="D1143" s="1" t="s">
        <v>134</v>
      </c>
      <c r="E1143" s="1">
        <v>2.5</v>
      </c>
      <c r="F1143" s="1">
        <v>5698.5333399816218</v>
      </c>
      <c r="N1143" s="1" t="s">
        <v>0</v>
      </c>
      <c r="O1143" s="1" t="s">
        <v>10</v>
      </c>
      <c r="P1143" s="1" t="s">
        <v>134</v>
      </c>
      <c r="Q1143" s="1">
        <v>4</v>
      </c>
      <c r="R1143" s="1">
        <v>7497.1329254133216</v>
      </c>
    </row>
    <row r="1144" spans="2:18">
      <c r="B1144" s="1" t="s">
        <v>3</v>
      </c>
      <c r="C1144" s="1" t="s">
        <v>24</v>
      </c>
      <c r="D1144" s="1" t="s">
        <v>134</v>
      </c>
      <c r="E1144" s="1">
        <v>17</v>
      </c>
      <c r="F1144" s="1">
        <v>34675.92198548025</v>
      </c>
      <c r="N1144" s="1" t="s">
        <v>3</v>
      </c>
      <c r="O1144" s="1" t="s">
        <v>10</v>
      </c>
      <c r="P1144" s="1" t="s">
        <v>134</v>
      </c>
      <c r="Q1144" s="1">
        <v>11</v>
      </c>
      <c r="R1144" s="1">
        <v>10000</v>
      </c>
    </row>
    <row r="1145" spans="2:18">
      <c r="B1145" s="1" t="s">
        <v>7</v>
      </c>
      <c r="C1145" s="1" t="s">
        <v>45</v>
      </c>
      <c r="D1145" s="1" t="s">
        <v>131</v>
      </c>
      <c r="E1145" s="1">
        <v>11</v>
      </c>
      <c r="F1145" s="1">
        <v>31200</v>
      </c>
      <c r="N1145" s="1" t="s">
        <v>8</v>
      </c>
      <c r="O1145" s="1" t="s">
        <v>10</v>
      </c>
      <c r="P1145" s="1" t="s">
        <v>132</v>
      </c>
      <c r="Q1145" s="1">
        <v>2</v>
      </c>
      <c r="R1145" s="1">
        <v>6410.8500074793246</v>
      </c>
    </row>
    <row r="1146" spans="2:18">
      <c r="B1146" s="1" t="s">
        <v>8</v>
      </c>
      <c r="C1146" s="1" t="s">
        <v>27</v>
      </c>
      <c r="D1146" s="1" t="s">
        <v>131</v>
      </c>
      <c r="E1146" s="1">
        <v>1</v>
      </c>
      <c r="F1146" s="1">
        <v>55068.245289698301</v>
      </c>
      <c r="N1146" s="1" t="s">
        <v>0</v>
      </c>
      <c r="O1146" s="1" t="s">
        <v>24</v>
      </c>
      <c r="P1146" s="1" t="s">
        <v>134</v>
      </c>
      <c r="Q1146" s="1">
        <v>5</v>
      </c>
      <c r="R1146" s="1">
        <v>63047.130882691366</v>
      </c>
    </row>
    <row r="1147" spans="2:18">
      <c r="B1147" s="1" t="s">
        <v>0</v>
      </c>
      <c r="C1147" s="1" t="s">
        <v>110</v>
      </c>
      <c r="D1147" s="1" t="s">
        <v>131</v>
      </c>
      <c r="E1147" s="1">
        <v>6</v>
      </c>
      <c r="F1147" s="1">
        <v>13000</v>
      </c>
      <c r="N1147" s="1" t="s">
        <v>0</v>
      </c>
      <c r="O1147" s="1" t="s">
        <v>26</v>
      </c>
      <c r="P1147" s="1" t="s">
        <v>133</v>
      </c>
      <c r="Q1147" s="1">
        <v>3</v>
      </c>
      <c r="R1147" s="1">
        <v>61194.579384158147</v>
      </c>
    </row>
    <row r="1148" spans="2:18">
      <c r="B1148" s="1" t="s">
        <v>7</v>
      </c>
      <c r="C1148" s="1" t="s">
        <v>12</v>
      </c>
      <c r="D1148" s="1" t="s">
        <v>133</v>
      </c>
      <c r="E1148" s="1">
        <v>12</v>
      </c>
      <c r="F1148" s="1">
        <v>92000</v>
      </c>
      <c r="N1148" s="1" t="s">
        <v>1</v>
      </c>
      <c r="O1148" s="1" t="s">
        <v>24</v>
      </c>
      <c r="P1148" s="1" t="s">
        <v>134</v>
      </c>
      <c r="Q1148" s="1">
        <v>8</v>
      </c>
      <c r="R1148" s="1">
        <v>115061.01386091174</v>
      </c>
    </row>
    <row r="1149" spans="2:18">
      <c r="B1149" s="1" t="s">
        <v>3</v>
      </c>
      <c r="C1149" s="1" t="s">
        <v>12</v>
      </c>
      <c r="D1149" s="1" t="s">
        <v>131</v>
      </c>
      <c r="E1149" s="1">
        <v>10</v>
      </c>
      <c r="F1149" s="1">
        <v>85000</v>
      </c>
      <c r="N1149" s="1" t="s">
        <v>0</v>
      </c>
      <c r="O1149" s="1" t="s">
        <v>12</v>
      </c>
      <c r="P1149" s="1" t="s">
        <v>131</v>
      </c>
      <c r="Q1149" s="1">
        <v>2</v>
      </c>
      <c r="R1149" s="1">
        <v>45000</v>
      </c>
    </row>
    <row r="1150" spans="2:18">
      <c r="B1150" s="1" t="s">
        <v>0</v>
      </c>
      <c r="C1150" s="1" t="s">
        <v>111</v>
      </c>
      <c r="D1150" s="1" t="s">
        <v>134</v>
      </c>
      <c r="E1150" s="1">
        <v>8</v>
      </c>
      <c r="F1150" s="1">
        <v>11000</v>
      </c>
      <c r="N1150" s="1" t="s">
        <v>0</v>
      </c>
      <c r="O1150" s="1" t="s">
        <v>12</v>
      </c>
      <c r="P1150" s="1" t="s">
        <v>134</v>
      </c>
      <c r="Q1150" s="1">
        <v>4</v>
      </c>
      <c r="R1150" s="1">
        <v>36000</v>
      </c>
    </row>
    <row r="1151" spans="2:18">
      <c r="B1151" s="1" t="s">
        <v>0</v>
      </c>
      <c r="C1151" s="1" t="s">
        <v>58</v>
      </c>
      <c r="D1151" s="1" t="s">
        <v>132</v>
      </c>
      <c r="E1151" s="1">
        <v>12</v>
      </c>
      <c r="F1151" s="1">
        <v>38111.983169748237</v>
      </c>
      <c r="N1151" s="1" t="s">
        <v>0</v>
      </c>
      <c r="O1151" s="1" t="s">
        <v>12</v>
      </c>
      <c r="P1151" s="1" t="s">
        <v>134</v>
      </c>
      <c r="Q1151" s="1">
        <v>2.5</v>
      </c>
      <c r="R1151" s="1">
        <v>68000</v>
      </c>
    </row>
    <row r="1152" spans="2:18">
      <c r="B1152" s="1" t="s">
        <v>0</v>
      </c>
      <c r="C1152" s="1" t="s">
        <v>12</v>
      </c>
      <c r="D1152" s="1" t="s">
        <v>133</v>
      </c>
      <c r="E1152" s="1">
        <v>3</v>
      </c>
      <c r="F1152" s="1">
        <v>49000</v>
      </c>
      <c r="N1152" s="1" t="s">
        <v>0</v>
      </c>
      <c r="O1152" s="1" t="s">
        <v>12</v>
      </c>
      <c r="P1152" s="1" t="s">
        <v>131</v>
      </c>
      <c r="Q1152" s="1">
        <v>5</v>
      </c>
      <c r="R1152" s="1">
        <v>75000</v>
      </c>
    </row>
    <row r="1153" spans="2:18">
      <c r="B1153" s="1" t="s">
        <v>3</v>
      </c>
      <c r="C1153" s="1" t="s">
        <v>12</v>
      </c>
      <c r="D1153" s="1" t="s">
        <v>132</v>
      </c>
      <c r="E1153" s="1">
        <v>3</v>
      </c>
      <c r="F1153" s="1">
        <v>59000</v>
      </c>
      <c r="N1153" s="1" t="s">
        <v>0</v>
      </c>
      <c r="O1153" s="1" t="s">
        <v>12</v>
      </c>
      <c r="P1153" s="1" t="s">
        <v>131</v>
      </c>
      <c r="Q1153" s="1">
        <v>10</v>
      </c>
      <c r="R1153" s="1">
        <v>88000</v>
      </c>
    </row>
    <row r="1154" spans="2:18">
      <c r="B1154" s="1" t="s">
        <v>0</v>
      </c>
      <c r="C1154" s="1" t="s">
        <v>12</v>
      </c>
      <c r="D1154" s="1" t="s">
        <v>134</v>
      </c>
      <c r="E1154" s="1">
        <v>15</v>
      </c>
      <c r="F1154" s="1">
        <v>55000</v>
      </c>
      <c r="N1154" s="1" t="s">
        <v>0</v>
      </c>
      <c r="O1154" s="1" t="s">
        <v>10</v>
      </c>
      <c r="P1154" s="1" t="s">
        <v>134</v>
      </c>
      <c r="Q1154" s="1">
        <v>4</v>
      </c>
      <c r="R1154" s="1">
        <v>4594.4425053601826</v>
      </c>
    </row>
    <row r="1155" spans="2:18">
      <c r="B1155" s="1" t="s">
        <v>5</v>
      </c>
      <c r="C1155" s="1" t="s">
        <v>12</v>
      </c>
      <c r="D1155" s="1" t="s">
        <v>134</v>
      </c>
      <c r="E1155" s="1">
        <v>10</v>
      </c>
      <c r="F1155" s="1">
        <v>75000</v>
      </c>
      <c r="N1155" s="1" t="s">
        <v>0</v>
      </c>
      <c r="O1155" s="1" t="s">
        <v>12</v>
      </c>
      <c r="P1155" s="1" t="s">
        <v>131</v>
      </c>
      <c r="Q1155" s="1">
        <v>15</v>
      </c>
      <c r="R1155" s="1">
        <v>69000</v>
      </c>
    </row>
    <row r="1156" spans="2:18">
      <c r="B1156" s="1" t="s">
        <v>3</v>
      </c>
      <c r="C1156" s="1" t="s">
        <v>99</v>
      </c>
      <c r="D1156" s="1" t="s">
        <v>132</v>
      </c>
      <c r="E1156" s="1">
        <v>5</v>
      </c>
      <c r="F1156" s="1">
        <v>50307.817784067665</v>
      </c>
      <c r="N1156" s="1" t="s">
        <v>3</v>
      </c>
      <c r="O1156" s="1" t="s">
        <v>12</v>
      </c>
      <c r="P1156" s="1" t="s">
        <v>134</v>
      </c>
      <c r="Q1156" s="1">
        <v>1</v>
      </c>
      <c r="R1156" s="1">
        <v>30000</v>
      </c>
    </row>
    <row r="1157" spans="2:18">
      <c r="B1157" s="1" t="s">
        <v>0</v>
      </c>
      <c r="C1157" s="1" t="s">
        <v>34</v>
      </c>
      <c r="D1157" s="1" t="s">
        <v>131</v>
      </c>
      <c r="E1157" s="1">
        <v>8</v>
      </c>
      <c r="F1157" s="1">
        <v>30500</v>
      </c>
      <c r="N1157" s="1" t="s">
        <v>3</v>
      </c>
      <c r="O1157" s="1" t="s">
        <v>12</v>
      </c>
      <c r="P1157" s="1" t="s">
        <v>134</v>
      </c>
      <c r="Q1157" s="1">
        <v>7</v>
      </c>
      <c r="R1157" s="1">
        <v>80000</v>
      </c>
    </row>
    <row r="1158" spans="2:18">
      <c r="B1158" s="1" t="s">
        <v>6</v>
      </c>
      <c r="C1158" s="1" t="s">
        <v>12</v>
      </c>
      <c r="D1158" s="1" t="s">
        <v>133</v>
      </c>
      <c r="E1158" s="1">
        <v>2</v>
      </c>
      <c r="F1158" s="1">
        <v>80000</v>
      </c>
      <c r="N1158" s="1" t="s">
        <v>5</v>
      </c>
      <c r="O1158" s="1" t="s">
        <v>12</v>
      </c>
      <c r="P1158" s="1" t="s">
        <v>131</v>
      </c>
      <c r="Q1158" s="1">
        <v>1</v>
      </c>
      <c r="R1158" s="1">
        <v>75000</v>
      </c>
    </row>
    <row r="1159" spans="2:18">
      <c r="B1159" s="1" t="s">
        <v>0</v>
      </c>
      <c r="C1159" s="1" t="s">
        <v>12</v>
      </c>
      <c r="D1159" s="1" t="s">
        <v>133</v>
      </c>
      <c r="E1159" s="1">
        <v>1</v>
      </c>
      <c r="F1159" s="1">
        <v>12000</v>
      </c>
      <c r="N1159" s="1" t="s">
        <v>0</v>
      </c>
      <c r="O1159" s="1" t="s">
        <v>34</v>
      </c>
      <c r="P1159" s="1" t="s">
        <v>134</v>
      </c>
      <c r="Q1159" s="1">
        <v>4</v>
      </c>
      <c r="R1159" s="1">
        <v>31200</v>
      </c>
    </row>
    <row r="1160" spans="2:18">
      <c r="B1160" s="1" t="s">
        <v>0</v>
      </c>
      <c r="C1160" s="1" t="s">
        <v>12</v>
      </c>
      <c r="D1160" s="1" t="s">
        <v>134</v>
      </c>
      <c r="E1160" s="1">
        <v>6</v>
      </c>
      <c r="F1160" s="1">
        <v>48500</v>
      </c>
      <c r="N1160" s="1" t="s">
        <v>5</v>
      </c>
      <c r="O1160" s="1" t="s">
        <v>12</v>
      </c>
      <c r="P1160" s="1" t="s">
        <v>134</v>
      </c>
      <c r="Q1160" s="1">
        <v>20</v>
      </c>
      <c r="R1160" s="1">
        <v>85000</v>
      </c>
    </row>
    <row r="1161" spans="2:18">
      <c r="B1161" s="1" t="s">
        <v>6</v>
      </c>
      <c r="C1161" s="1" t="s">
        <v>24</v>
      </c>
      <c r="D1161" s="1" t="s">
        <v>133</v>
      </c>
      <c r="E1161" s="1">
        <v>25</v>
      </c>
      <c r="F1161" s="1">
        <v>63047.130882691366</v>
      </c>
      <c r="N1161" s="1" t="s">
        <v>3</v>
      </c>
      <c r="O1161" s="1" t="s">
        <v>10</v>
      </c>
      <c r="P1161" s="1" t="s">
        <v>133</v>
      </c>
      <c r="Q1161" s="1">
        <v>9</v>
      </c>
      <c r="R1161" s="1">
        <v>16917.52085307044</v>
      </c>
    </row>
    <row r="1162" spans="2:18">
      <c r="B1162" s="1" t="s">
        <v>0</v>
      </c>
      <c r="C1162" s="1" t="s">
        <v>10</v>
      </c>
      <c r="D1162" s="1" t="s">
        <v>134</v>
      </c>
      <c r="E1162" s="1">
        <v>5</v>
      </c>
      <c r="F1162" s="1">
        <v>3419.1200039889732</v>
      </c>
      <c r="N1162" s="1" t="s">
        <v>7</v>
      </c>
      <c r="O1162" s="1" t="s">
        <v>10</v>
      </c>
      <c r="P1162" s="1" t="s">
        <v>134</v>
      </c>
      <c r="Q1162" s="1">
        <v>2</v>
      </c>
      <c r="R1162" s="1">
        <v>3205.4250037396623</v>
      </c>
    </row>
    <row r="1163" spans="2:18">
      <c r="B1163" s="1" t="s">
        <v>3</v>
      </c>
      <c r="C1163" s="1" t="s">
        <v>59</v>
      </c>
      <c r="D1163" s="1" t="s">
        <v>134</v>
      </c>
      <c r="E1163" s="1">
        <v>6</v>
      </c>
      <c r="F1163" s="1">
        <v>87734.690296543267</v>
      </c>
      <c r="N1163" s="1" t="s">
        <v>3</v>
      </c>
      <c r="O1163" s="1" t="s">
        <v>12</v>
      </c>
      <c r="P1163" s="1" t="s">
        <v>131</v>
      </c>
      <c r="Q1163" s="1">
        <v>2</v>
      </c>
      <c r="R1163" s="1">
        <v>60000</v>
      </c>
    </row>
    <row r="1164" spans="2:18">
      <c r="B1164" s="1" t="s">
        <v>0</v>
      </c>
      <c r="C1164" s="1" t="s">
        <v>59</v>
      </c>
      <c r="D1164" s="1" t="s">
        <v>131</v>
      </c>
      <c r="E1164" s="1">
        <v>6</v>
      </c>
      <c r="F1164" s="1">
        <v>56628.754645950656</v>
      </c>
      <c r="N1164" s="1" t="s">
        <v>3</v>
      </c>
      <c r="O1164" s="1" t="s">
        <v>12</v>
      </c>
      <c r="P1164" s="1" t="s">
        <v>131</v>
      </c>
      <c r="Q1164" s="1">
        <v>2</v>
      </c>
      <c r="R1164" s="1">
        <v>60000</v>
      </c>
    </row>
    <row r="1165" spans="2:18">
      <c r="B1165" s="1" t="s">
        <v>7</v>
      </c>
      <c r="C1165" s="1" t="s">
        <v>10</v>
      </c>
      <c r="D1165" s="1" t="s">
        <v>131</v>
      </c>
      <c r="E1165" s="1">
        <v>4</v>
      </c>
      <c r="F1165" s="1">
        <v>8013.5625093491553</v>
      </c>
      <c r="N1165" s="1" t="s">
        <v>3</v>
      </c>
      <c r="O1165" s="1" t="s">
        <v>10</v>
      </c>
      <c r="P1165" s="1" t="s">
        <v>133</v>
      </c>
      <c r="Q1165" s="1">
        <v>0</v>
      </c>
      <c r="R1165" s="1">
        <v>14246.333349954055</v>
      </c>
    </row>
    <row r="1166" spans="2:18">
      <c r="B1166" s="1" t="s">
        <v>0</v>
      </c>
      <c r="C1166" s="1" t="s">
        <v>10</v>
      </c>
      <c r="D1166" s="1" t="s">
        <v>132</v>
      </c>
      <c r="E1166" s="1">
        <v>16</v>
      </c>
      <c r="F1166" s="1">
        <v>3561.5833374885137</v>
      </c>
      <c r="N1166" s="1" t="s">
        <v>3</v>
      </c>
      <c r="O1166" s="1" t="s">
        <v>10</v>
      </c>
      <c r="P1166" s="1" t="s">
        <v>133</v>
      </c>
      <c r="Q1166" s="1">
        <v>0</v>
      </c>
      <c r="R1166" s="1">
        <v>14246.333349954055</v>
      </c>
    </row>
    <row r="1167" spans="2:18">
      <c r="B1167" s="1" t="s">
        <v>2</v>
      </c>
      <c r="C1167" s="1" t="s">
        <v>12</v>
      </c>
      <c r="D1167" s="1" t="s">
        <v>133</v>
      </c>
      <c r="E1167" s="1">
        <v>12</v>
      </c>
      <c r="F1167" s="1">
        <v>62000</v>
      </c>
      <c r="N1167" s="1" t="s">
        <v>3</v>
      </c>
      <c r="O1167" s="1" t="s">
        <v>10</v>
      </c>
      <c r="P1167" s="1" t="s">
        <v>134</v>
      </c>
      <c r="Q1167" s="1">
        <v>6</v>
      </c>
      <c r="R1167" s="1">
        <v>28995</v>
      </c>
    </row>
    <row r="1168" spans="2:18">
      <c r="B1168" s="1" t="s">
        <v>0</v>
      </c>
      <c r="C1168" s="1" t="s">
        <v>17</v>
      </c>
      <c r="D1168" s="1" t="s">
        <v>134</v>
      </c>
      <c r="E1168" s="1">
        <v>5</v>
      </c>
      <c r="F1168" s="1">
        <v>26678.388218823762</v>
      </c>
      <c r="N1168" s="1" t="s">
        <v>0</v>
      </c>
      <c r="O1168" s="1" t="s">
        <v>10</v>
      </c>
      <c r="P1168" s="1" t="s">
        <v>131</v>
      </c>
      <c r="Q1168" s="1">
        <v>3</v>
      </c>
      <c r="R1168" s="1">
        <v>21903.737525554359</v>
      </c>
    </row>
    <row r="1169" spans="2:18">
      <c r="B1169" s="1" t="s">
        <v>0</v>
      </c>
      <c r="C1169" s="1" t="s">
        <v>24</v>
      </c>
      <c r="D1169" s="1" t="s">
        <v>131</v>
      </c>
      <c r="E1169" s="1">
        <v>5</v>
      </c>
      <c r="F1169" s="1">
        <v>70928.022243027779</v>
      </c>
      <c r="N1169" s="1" t="s">
        <v>0</v>
      </c>
      <c r="O1169" s="1" t="s">
        <v>10</v>
      </c>
      <c r="P1169" s="1" t="s">
        <v>131</v>
      </c>
      <c r="Q1169" s="1">
        <v>3</v>
      </c>
      <c r="R1169" s="1">
        <v>20122.945856810104</v>
      </c>
    </row>
    <row r="1170" spans="2:18">
      <c r="B1170" s="1" t="s">
        <v>0</v>
      </c>
      <c r="C1170" s="1" t="s">
        <v>29</v>
      </c>
      <c r="D1170" s="1" t="s">
        <v>134</v>
      </c>
      <c r="E1170" s="1">
        <v>6</v>
      </c>
      <c r="F1170" s="1">
        <v>41923.181486723057</v>
      </c>
      <c r="N1170" s="1" t="s">
        <v>0</v>
      </c>
      <c r="O1170" s="1" t="s">
        <v>24</v>
      </c>
      <c r="P1170" s="1" t="s">
        <v>131</v>
      </c>
      <c r="Q1170" s="1">
        <v>20</v>
      </c>
      <c r="R1170" s="1">
        <v>70928.022243027779</v>
      </c>
    </row>
    <row r="1171" spans="2:18">
      <c r="B1171" s="1" t="s">
        <v>0</v>
      </c>
      <c r="C1171" s="1" t="s">
        <v>12</v>
      </c>
      <c r="D1171" s="1" t="s">
        <v>133</v>
      </c>
      <c r="E1171" s="1">
        <v>8</v>
      </c>
      <c r="F1171" s="1">
        <v>90000</v>
      </c>
      <c r="N1171" s="1" t="s">
        <v>3</v>
      </c>
      <c r="O1171" s="1" t="s">
        <v>12</v>
      </c>
      <c r="P1171" s="1" t="s">
        <v>134</v>
      </c>
      <c r="Q1171" s="1">
        <v>16</v>
      </c>
      <c r="R1171" s="1">
        <v>67000</v>
      </c>
    </row>
    <row r="1172" spans="2:18">
      <c r="B1172" s="1" t="s">
        <v>0</v>
      </c>
      <c r="C1172" s="1" t="s">
        <v>57</v>
      </c>
      <c r="D1172" s="1" t="s">
        <v>131</v>
      </c>
      <c r="E1172" s="1">
        <v>5</v>
      </c>
      <c r="F1172" s="1">
        <v>67700.452577525488</v>
      </c>
      <c r="N1172" s="1" t="s">
        <v>0</v>
      </c>
      <c r="O1172" s="1" t="s">
        <v>12</v>
      </c>
      <c r="P1172" s="1" t="s">
        <v>133</v>
      </c>
      <c r="Q1172" s="1">
        <v>4</v>
      </c>
      <c r="R1172" s="1">
        <v>30000</v>
      </c>
    </row>
    <row r="1173" spans="2:18">
      <c r="B1173" s="1" t="s">
        <v>0</v>
      </c>
      <c r="C1173" s="1" t="s">
        <v>12</v>
      </c>
      <c r="D1173" s="1" t="s">
        <v>134</v>
      </c>
      <c r="E1173" s="1">
        <v>12</v>
      </c>
      <c r="F1173" s="1">
        <v>85000</v>
      </c>
      <c r="N1173" s="1" t="s">
        <v>3</v>
      </c>
      <c r="O1173" s="1" t="s">
        <v>20</v>
      </c>
      <c r="P1173" s="1" t="s">
        <v>133</v>
      </c>
      <c r="Q1173" s="1">
        <v>6</v>
      </c>
      <c r="R1173" s="1">
        <v>148102.22862117883</v>
      </c>
    </row>
    <row r="1174" spans="2:18">
      <c r="B1174" s="1" t="s">
        <v>4</v>
      </c>
      <c r="C1174" s="1" t="s">
        <v>24</v>
      </c>
      <c r="D1174" s="1" t="s">
        <v>134</v>
      </c>
      <c r="E1174" s="1">
        <v>10</v>
      </c>
      <c r="F1174" s="1">
        <v>78808.913603364199</v>
      </c>
      <c r="N1174" s="1" t="s">
        <v>3</v>
      </c>
      <c r="O1174" s="1" t="s">
        <v>12</v>
      </c>
      <c r="P1174" s="1" t="s">
        <v>131</v>
      </c>
      <c r="Q1174" s="1">
        <v>11</v>
      </c>
      <c r="R1174" s="1">
        <v>71500</v>
      </c>
    </row>
    <row r="1175" spans="2:18">
      <c r="B1175" s="1" t="s">
        <v>0</v>
      </c>
      <c r="C1175" s="1" t="s">
        <v>12</v>
      </c>
      <c r="D1175" s="1" t="s">
        <v>134</v>
      </c>
      <c r="E1175" s="1">
        <v>8</v>
      </c>
      <c r="F1175" s="1">
        <v>65000</v>
      </c>
      <c r="N1175" s="1" t="s">
        <v>3</v>
      </c>
      <c r="O1175" s="1" t="s">
        <v>12</v>
      </c>
      <c r="P1175" s="1" t="s">
        <v>143</v>
      </c>
      <c r="Q1175" s="1">
        <v>6</v>
      </c>
      <c r="R1175" s="1">
        <v>67000</v>
      </c>
    </row>
    <row r="1176" spans="2:18">
      <c r="B1176" s="1" t="s">
        <v>4</v>
      </c>
      <c r="C1176" s="1" t="s">
        <v>12</v>
      </c>
      <c r="D1176" s="1" t="s">
        <v>133</v>
      </c>
      <c r="E1176" s="1">
        <v>3</v>
      </c>
      <c r="F1176" s="1">
        <v>75000</v>
      </c>
      <c r="N1176" s="1" t="s">
        <v>0</v>
      </c>
      <c r="O1176" s="1" t="s">
        <v>12</v>
      </c>
      <c r="P1176" s="1" t="s">
        <v>134</v>
      </c>
      <c r="Q1176" s="1">
        <v>5</v>
      </c>
      <c r="R1176" s="1">
        <v>40000</v>
      </c>
    </row>
    <row r="1177" spans="2:18">
      <c r="B1177" s="1" t="s">
        <v>0</v>
      </c>
      <c r="C1177" s="1" t="s">
        <v>12</v>
      </c>
      <c r="D1177" s="1" t="s">
        <v>134</v>
      </c>
      <c r="E1177" s="1">
        <v>9</v>
      </c>
      <c r="F1177" s="1">
        <v>92000</v>
      </c>
      <c r="N1177" s="1" t="s">
        <v>3</v>
      </c>
      <c r="O1177" s="1" t="s">
        <v>12</v>
      </c>
      <c r="P1177" s="1" t="s">
        <v>134</v>
      </c>
      <c r="Q1177" s="1">
        <v>2</v>
      </c>
      <c r="R1177" s="1">
        <v>65000</v>
      </c>
    </row>
    <row r="1178" spans="2:18">
      <c r="B1178" s="1" t="s">
        <v>0</v>
      </c>
      <c r="C1178" s="1" t="s">
        <v>15</v>
      </c>
      <c r="D1178" s="1" t="s">
        <v>133</v>
      </c>
      <c r="E1178" s="1">
        <v>3</v>
      </c>
      <c r="F1178" s="1">
        <v>50815.977559664309</v>
      </c>
      <c r="N1178" s="1" t="s">
        <v>8</v>
      </c>
      <c r="O1178" s="1" t="s">
        <v>12</v>
      </c>
      <c r="P1178" s="1" t="s">
        <v>133</v>
      </c>
      <c r="Q1178" s="1">
        <v>13</v>
      </c>
      <c r="R1178" s="1">
        <v>72000</v>
      </c>
    </row>
    <row r="1179" spans="2:18">
      <c r="B1179" s="1" t="s">
        <v>5</v>
      </c>
      <c r="C1179" s="1" t="s">
        <v>24</v>
      </c>
      <c r="D1179" s="1" t="s">
        <v>134</v>
      </c>
      <c r="E1179" s="1">
        <v>8</v>
      </c>
      <c r="F1179" s="1">
        <v>55954.328658388586</v>
      </c>
      <c r="N1179" s="1" t="s">
        <v>3</v>
      </c>
      <c r="O1179" s="1" t="s">
        <v>12</v>
      </c>
      <c r="P1179" s="1" t="s">
        <v>131</v>
      </c>
      <c r="Q1179" s="1">
        <v>3</v>
      </c>
      <c r="R1179" s="1">
        <v>52500</v>
      </c>
    </row>
    <row r="1180" spans="2:18">
      <c r="B1180" s="1" t="s">
        <v>0</v>
      </c>
      <c r="C1180" s="1" t="s">
        <v>12</v>
      </c>
      <c r="D1180" s="1" t="s">
        <v>133</v>
      </c>
      <c r="E1180" s="1">
        <v>4</v>
      </c>
      <c r="F1180" s="1">
        <v>45000</v>
      </c>
      <c r="N1180" s="1" t="s">
        <v>3</v>
      </c>
      <c r="O1180" s="1" t="s">
        <v>10</v>
      </c>
      <c r="P1180" s="1" t="s">
        <v>133</v>
      </c>
      <c r="Q1180" s="1">
        <v>5</v>
      </c>
      <c r="R1180" s="1">
        <v>5320</v>
      </c>
    </row>
    <row r="1181" spans="2:18">
      <c r="B1181" s="1" t="s">
        <v>0</v>
      </c>
      <c r="C1181" s="1" t="s">
        <v>10</v>
      </c>
      <c r="D1181" s="1" t="s">
        <v>134</v>
      </c>
      <c r="E1181" s="1">
        <v>4</v>
      </c>
      <c r="F1181" s="1">
        <v>7123.1666749770275</v>
      </c>
      <c r="N1181" s="1" t="s">
        <v>5</v>
      </c>
      <c r="O1181" s="1" t="s">
        <v>31</v>
      </c>
      <c r="P1181" s="1" t="s">
        <v>131</v>
      </c>
      <c r="Q1181" s="1">
        <v>3</v>
      </c>
      <c r="R1181" s="1">
        <v>18000</v>
      </c>
    </row>
    <row r="1182" spans="2:18">
      <c r="B1182" s="1" t="s">
        <v>0</v>
      </c>
      <c r="C1182" s="1" t="s">
        <v>22</v>
      </c>
      <c r="D1182" s="1" t="s">
        <v>134</v>
      </c>
      <c r="E1182" s="1">
        <v>1.5</v>
      </c>
      <c r="F1182" s="1">
        <v>49443.946165553374</v>
      </c>
      <c r="N1182" s="1" t="s">
        <v>9</v>
      </c>
      <c r="O1182" s="1" t="s">
        <v>10</v>
      </c>
      <c r="P1182" s="1" t="s">
        <v>134</v>
      </c>
      <c r="Q1182" s="1">
        <v>5</v>
      </c>
      <c r="R1182" s="1">
        <v>2493.1083362419595</v>
      </c>
    </row>
    <row r="1183" spans="2:18">
      <c r="B1183" s="1" t="s">
        <v>4</v>
      </c>
      <c r="C1183" s="1" t="s">
        <v>36</v>
      </c>
      <c r="D1183" s="1" t="s">
        <v>134</v>
      </c>
      <c r="E1183" s="1">
        <v>5</v>
      </c>
      <c r="F1183" s="1">
        <v>45000</v>
      </c>
      <c r="N1183" s="1" t="s">
        <v>5</v>
      </c>
      <c r="O1183" s="1" t="s">
        <v>17</v>
      </c>
      <c r="P1183" s="1" t="s">
        <v>134</v>
      </c>
      <c r="Q1183" s="1">
        <v>15</v>
      </c>
      <c r="R1183" s="1">
        <v>21342.710575059013</v>
      </c>
    </row>
    <row r="1184" spans="2:18">
      <c r="B1184" s="1" t="s">
        <v>0</v>
      </c>
      <c r="C1184" s="1" t="s">
        <v>12</v>
      </c>
      <c r="D1184" s="1" t="s">
        <v>131</v>
      </c>
      <c r="E1184" s="1">
        <v>1</v>
      </c>
      <c r="F1184" s="1">
        <v>60000</v>
      </c>
      <c r="N1184" s="1" t="s">
        <v>3</v>
      </c>
      <c r="O1184" s="1" t="s">
        <v>12</v>
      </c>
      <c r="P1184" s="1" t="s">
        <v>133</v>
      </c>
      <c r="Q1184" s="1">
        <v>15</v>
      </c>
      <c r="R1184" s="1">
        <v>85000</v>
      </c>
    </row>
    <row r="1185" spans="2:18">
      <c r="B1185" s="1" t="s">
        <v>0</v>
      </c>
      <c r="C1185" s="1" t="s">
        <v>12</v>
      </c>
      <c r="D1185" s="1" t="s">
        <v>131</v>
      </c>
      <c r="E1185" s="1">
        <v>4</v>
      </c>
      <c r="F1185" s="1">
        <v>65000</v>
      </c>
      <c r="N1185" s="1" t="s">
        <v>2</v>
      </c>
      <c r="O1185" s="1" t="s">
        <v>34</v>
      </c>
      <c r="P1185" s="1" t="s">
        <v>132</v>
      </c>
      <c r="Q1185" s="1">
        <v>9</v>
      </c>
      <c r="R1185" s="1">
        <v>80000</v>
      </c>
    </row>
    <row r="1186" spans="2:18">
      <c r="B1186" s="1" t="s">
        <v>3</v>
      </c>
      <c r="C1186" s="1" t="s">
        <v>12</v>
      </c>
      <c r="D1186" s="1" t="s">
        <v>133</v>
      </c>
      <c r="E1186" s="1">
        <v>6</v>
      </c>
      <c r="F1186" s="1">
        <v>73000</v>
      </c>
      <c r="N1186" s="1" t="s">
        <v>0</v>
      </c>
      <c r="O1186" s="1" t="s">
        <v>10</v>
      </c>
      <c r="P1186" s="1" t="s">
        <v>131</v>
      </c>
      <c r="Q1186" s="1">
        <v>0</v>
      </c>
      <c r="R1186" s="1">
        <v>8903.9583437212841</v>
      </c>
    </row>
    <row r="1187" spans="2:18">
      <c r="B1187" s="1" t="s">
        <v>0</v>
      </c>
      <c r="C1187" s="1" t="s">
        <v>12</v>
      </c>
      <c r="D1187" s="1" t="s">
        <v>131</v>
      </c>
      <c r="E1187" s="1">
        <v>6</v>
      </c>
      <c r="F1187" s="1">
        <v>54000</v>
      </c>
      <c r="N1187" s="1" t="s">
        <v>3</v>
      </c>
      <c r="O1187" s="1" t="s">
        <v>12</v>
      </c>
      <c r="P1187" s="1" t="s">
        <v>131</v>
      </c>
      <c r="Q1187" s="1">
        <v>10</v>
      </c>
      <c r="R1187" s="1">
        <v>125000</v>
      </c>
    </row>
    <row r="1188" spans="2:18">
      <c r="B1188" s="1" t="s">
        <v>0</v>
      </c>
      <c r="C1188" s="1" t="s">
        <v>12</v>
      </c>
      <c r="D1188" s="1" t="s">
        <v>134</v>
      </c>
      <c r="E1188" s="1">
        <v>6</v>
      </c>
      <c r="F1188" s="1">
        <v>81000</v>
      </c>
      <c r="N1188" s="1" t="s">
        <v>3</v>
      </c>
      <c r="O1188" s="1" t="s">
        <v>10</v>
      </c>
      <c r="P1188" s="1" t="s">
        <v>131</v>
      </c>
      <c r="Q1188" s="1">
        <v>9</v>
      </c>
      <c r="R1188" s="1">
        <v>23150.291693675339</v>
      </c>
    </row>
    <row r="1189" spans="2:18">
      <c r="B1189" s="1" t="s">
        <v>0</v>
      </c>
      <c r="C1189" s="1" t="s">
        <v>12</v>
      </c>
      <c r="D1189" s="1" t="s">
        <v>134</v>
      </c>
      <c r="E1189" s="1">
        <v>2</v>
      </c>
      <c r="F1189" s="1">
        <v>10000</v>
      </c>
      <c r="N1189" s="1" t="s">
        <v>2</v>
      </c>
      <c r="O1189" s="1" t="s">
        <v>10</v>
      </c>
      <c r="P1189" s="1" t="s">
        <v>133</v>
      </c>
      <c r="Q1189" s="1">
        <v>7</v>
      </c>
      <c r="R1189" s="1">
        <v>12000</v>
      </c>
    </row>
    <row r="1190" spans="2:18">
      <c r="B1190" s="1" t="s">
        <v>5</v>
      </c>
      <c r="C1190" s="1" t="s">
        <v>12</v>
      </c>
      <c r="D1190" s="1" t="s">
        <v>134</v>
      </c>
      <c r="E1190" s="1">
        <v>1</v>
      </c>
      <c r="F1190" s="1">
        <v>42000</v>
      </c>
      <c r="N1190" s="1" t="s">
        <v>0</v>
      </c>
      <c r="O1190" s="1" t="s">
        <v>84</v>
      </c>
      <c r="P1190" s="1" t="s">
        <v>132</v>
      </c>
      <c r="Q1190" s="1">
        <v>12</v>
      </c>
      <c r="R1190" s="1">
        <v>30000</v>
      </c>
    </row>
    <row r="1191" spans="2:18">
      <c r="B1191" s="1" t="s">
        <v>6</v>
      </c>
      <c r="C1191" s="1" t="s">
        <v>26</v>
      </c>
      <c r="D1191" s="1" t="s">
        <v>134</v>
      </c>
      <c r="E1191" s="1">
        <v>5</v>
      </c>
      <c r="F1191" s="1">
        <v>81592.772512210868</v>
      </c>
      <c r="N1191" s="1" t="s">
        <v>3</v>
      </c>
      <c r="O1191" s="1" t="s">
        <v>11</v>
      </c>
      <c r="P1191" s="1" t="s">
        <v>132</v>
      </c>
      <c r="Q1191" s="1">
        <v>3</v>
      </c>
      <c r="R1191" s="1">
        <v>91468.759607395754</v>
      </c>
    </row>
    <row r="1192" spans="2:18">
      <c r="B1192" s="1" t="s">
        <v>0</v>
      </c>
      <c r="C1192" s="1" t="s">
        <v>27</v>
      </c>
      <c r="D1192" s="1" t="s">
        <v>131</v>
      </c>
      <c r="E1192" s="1">
        <v>2</v>
      </c>
      <c r="F1192" s="1">
        <v>35401.014829091764</v>
      </c>
      <c r="N1192" s="1" t="s">
        <v>0</v>
      </c>
      <c r="O1192" s="1" t="s">
        <v>24</v>
      </c>
      <c r="P1192" s="1" t="s">
        <v>131</v>
      </c>
      <c r="Q1192" s="1">
        <v>4</v>
      </c>
      <c r="R1192" s="1">
        <v>35148.775467100437</v>
      </c>
    </row>
    <row r="1193" spans="2:18">
      <c r="B1193" s="1" t="s">
        <v>0</v>
      </c>
      <c r="C1193" s="1" t="s">
        <v>10</v>
      </c>
      <c r="D1193" s="1" t="s">
        <v>134</v>
      </c>
      <c r="E1193" s="1">
        <v>4</v>
      </c>
      <c r="F1193" s="1">
        <v>8903.9583437212841</v>
      </c>
      <c r="N1193" s="1" t="s">
        <v>3</v>
      </c>
      <c r="O1193" s="1" t="s">
        <v>24</v>
      </c>
      <c r="P1193" s="1" t="s">
        <v>134</v>
      </c>
      <c r="Q1193" s="1">
        <v>7</v>
      </c>
      <c r="R1193" s="1">
        <v>49153.119414418252</v>
      </c>
    </row>
    <row r="1194" spans="2:18">
      <c r="B1194" s="1" t="s">
        <v>0</v>
      </c>
      <c r="C1194" s="1" t="s">
        <v>10</v>
      </c>
      <c r="D1194" s="1" t="s">
        <v>131</v>
      </c>
      <c r="E1194" s="1">
        <v>5</v>
      </c>
      <c r="F1194" s="1">
        <v>10684.750012465542</v>
      </c>
      <c r="N1194" s="1" t="s">
        <v>2</v>
      </c>
      <c r="O1194" s="1" t="s">
        <v>10</v>
      </c>
      <c r="P1194" s="1" t="s">
        <v>133</v>
      </c>
      <c r="Q1194" s="1">
        <v>1</v>
      </c>
      <c r="R1194" s="1">
        <v>2671.1875031163854</v>
      </c>
    </row>
    <row r="1195" spans="2:18">
      <c r="B1195" s="1" t="s">
        <v>0</v>
      </c>
      <c r="C1195" s="1" t="s">
        <v>66</v>
      </c>
      <c r="D1195" s="1" t="s">
        <v>134</v>
      </c>
      <c r="E1195" s="1">
        <v>14</v>
      </c>
      <c r="F1195" s="1">
        <v>8400</v>
      </c>
      <c r="N1195" s="1" t="s">
        <v>3</v>
      </c>
      <c r="O1195" s="1" t="s">
        <v>24</v>
      </c>
      <c r="P1195" s="1" t="s">
        <v>134</v>
      </c>
      <c r="Q1195" s="1">
        <v>3</v>
      </c>
      <c r="R1195" s="1">
        <v>42556.81334581667</v>
      </c>
    </row>
    <row r="1196" spans="2:18">
      <c r="B1196" s="1" t="s">
        <v>3</v>
      </c>
      <c r="C1196" s="1" t="s">
        <v>10</v>
      </c>
      <c r="D1196" s="1" t="s">
        <v>134</v>
      </c>
      <c r="E1196" s="1">
        <v>13</v>
      </c>
      <c r="F1196" s="1">
        <v>9794.354178093412</v>
      </c>
      <c r="N1196" s="1" t="s">
        <v>3</v>
      </c>
      <c r="O1196" s="1" t="s">
        <v>24</v>
      </c>
      <c r="P1196" s="1" t="s">
        <v>134</v>
      </c>
      <c r="Q1196" s="1">
        <v>3</v>
      </c>
      <c r="R1196" s="1">
        <v>42556.81334581667</v>
      </c>
    </row>
    <row r="1197" spans="2:18">
      <c r="B1197" s="1" t="s">
        <v>2</v>
      </c>
      <c r="C1197" s="1" t="s">
        <v>10</v>
      </c>
      <c r="D1197" s="1" t="s">
        <v>132</v>
      </c>
      <c r="E1197" s="1">
        <v>8</v>
      </c>
      <c r="F1197" s="1">
        <v>14400</v>
      </c>
      <c r="N1197" s="1" t="s">
        <v>9</v>
      </c>
      <c r="O1197" s="1" t="s">
        <v>12</v>
      </c>
      <c r="P1197" s="1" t="s">
        <v>132</v>
      </c>
      <c r="Q1197" s="1">
        <v>9</v>
      </c>
      <c r="R1197" s="1">
        <v>74461</v>
      </c>
    </row>
    <row r="1198" spans="2:18">
      <c r="B1198" s="1" t="s">
        <v>7</v>
      </c>
      <c r="C1198" s="1" t="s">
        <v>10</v>
      </c>
      <c r="D1198" s="1" t="s">
        <v>131</v>
      </c>
      <c r="E1198" s="1">
        <v>3</v>
      </c>
      <c r="F1198" s="1">
        <v>2671.1875031163854</v>
      </c>
      <c r="N1198" s="1" t="s">
        <v>3</v>
      </c>
      <c r="O1198" s="1" t="s">
        <v>24</v>
      </c>
      <c r="P1198" s="1" t="s">
        <v>134</v>
      </c>
      <c r="Q1198" s="1">
        <v>16</v>
      </c>
      <c r="R1198" s="1">
        <v>41768.724209783031</v>
      </c>
    </row>
    <row r="1199" spans="2:18">
      <c r="B1199" s="1" t="s">
        <v>3</v>
      </c>
      <c r="C1199" s="1" t="s">
        <v>10</v>
      </c>
      <c r="D1199" s="1" t="s">
        <v>131</v>
      </c>
      <c r="E1199" s="1">
        <v>6</v>
      </c>
      <c r="F1199" s="1">
        <v>22000</v>
      </c>
      <c r="N1199" s="1" t="s">
        <v>0</v>
      </c>
      <c r="O1199" s="1" t="s">
        <v>10</v>
      </c>
      <c r="P1199" s="1" t="s">
        <v>134</v>
      </c>
      <c r="Q1199" s="1">
        <v>1</v>
      </c>
      <c r="R1199" s="1">
        <v>8547.8000099724322</v>
      </c>
    </row>
    <row r="1200" spans="2:18">
      <c r="B1200" s="1" t="s">
        <v>0</v>
      </c>
      <c r="C1200" s="1" t="s">
        <v>23</v>
      </c>
      <c r="D1200" s="1" t="s">
        <v>131</v>
      </c>
      <c r="E1200" s="1">
        <v>6</v>
      </c>
      <c r="F1200" s="1">
        <v>100000</v>
      </c>
      <c r="N1200" s="1" t="s">
        <v>0</v>
      </c>
      <c r="O1200" s="1" t="s">
        <v>10</v>
      </c>
      <c r="P1200" s="1" t="s">
        <v>133</v>
      </c>
      <c r="Q1200" s="1">
        <v>3</v>
      </c>
      <c r="R1200" s="1">
        <v>2400</v>
      </c>
    </row>
    <row r="1201" spans="2:18">
      <c r="B1201" s="1" t="s">
        <v>3</v>
      </c>
      <c r="C1201" s="1" t="s">
        <v>24</v>
      </c>
      <c r="D1201" s="1" t="s">
        <v>134</v>
      </c>
      <c r="E1201" s="1">
        <v>15</v>
      </c>
      <c r="F1201" s="1">
        <v>63047.130882691366</v>
      </c>
      <c r="N1201" s="1" t="s">
        <v>0</v>
      </c>
      <c r="O1201" s="1" t="s">
        <v>47</v>
      </c>
      <c r="P1201" s="1" t="s">
        <v>132</v>
      </c>
      <c r="Q1201" s="1">
        <v>12</v>
      </c>
      <c r="R1201" s="1">
        <v>3000</v>
      </c>
    </row>
    <row r="1202" spans="2:18">
      <c r="B1202" s="1" t="s">
        <v>3</v>
      </c>
      <c r="C1202" s="1" t="s">
        <v>24</v>
      </c>
      <c r="D1202" s="1" t="s">
        <v>132</v>
      </c>
      <c r="E1202" s="1">
        <v>25</v>
      </c>
      <c r="F1202" s="1">
        <v>56742.417794422225</v>
      </c>
      <c r="N1202" s="1" t="s">
        <v>0</v>
      </c>
      <c r="O1202" s="1" t="s">
        <v>10</v>
      </c>
      <c r="P1202" s="1" t="s">
        <v>134</v>
      </c>
      <c r="Q1202" s="1">
        <v>2</v>
      </c>
      <c r="R1202" s="1">
        <v>11000</v>
      </c>
    </row>
    <row r="1203" spans="2:18">
      <c r="B1203" s="1" t="s">
        <v>0</v>
      </c>
      <c r="C1203" s="1" t="s">
        <v>10</v>
      </c>
      <c r="D1203" s="1" t="s">
        <v>131</v>
      </c>
      <c r="E1203" s="1">
        <v>8</v>
      </c>
      <c r="F1203" s="1">
        <v>25000</v>
      </c>
      <c r="N1203" s="1" t="s">
        <v>0</v>
      </c>
      <c r="O1203" s="1" t="s">
        <v>12</v>
      </c>
      <c r="P1203" s="1" t="s">
        <v>133</v>
      </c>
      <c r="Q1203" s="1">
        <v>2</v>
      </c>
      <c r="R1203" s="1">
        <v>40000</v>
      </c>
    </row>
    <row r="1204" spans="2:18">
      <c r="B1204" s="1" t="s">
        <v>0</v>
      </c>
      <c r="C1204" s="1" t="s">
        <v>10</v>
      </c>
      <c r="D1204" s="1" t="s">
        <v>134</v>
      </c>
      <c r="E1204" s="1">
        <v>2</v>
      </c>
      <c r="F1204" s="1">
        <v>8903.9583437212841</v>
      </c>
      <c r="N1204" s="1" t="s">
        <v>0</v>
      </c>
      <c r="O1204" s="1" t="s">
        <v>10</v>
      </c>
      <c r="P1204" s="1" t="s">
        <v>134</v>
      </c>
      <c r="Q1204" s="1">
        <v>1</v>
      </c>
      <c r="R1204" s="1">
        <v>3600</v>
      </c>
    </row>
    <row r="1205" spans="2:18">
      <c r="B1205" s="1" t="s">
        <v>0</v>
      </c>
      <c r="C1205" s="1" t="s">
        <v>24</v>
      </c>
      <c r="D1205" s="1" t="s">
        <v>134</v>
      </c>
      <c r="E1205" s="1">
        <v>2</v>
      </c>
      <c r="F1205" s="1">
        <v>42556.81334581667</v>
      </c>
      <c r="N1205" s="1" t="s">
        <v>3</v>
      </c>
      <c r="O1205" s="1" t="s">
        <v>12</v>
      </c>
      <c r="P1205" s="1" t="s">
        <v>134</v>
      </c>
      <c r="Q1205" s="1">
        <v>12</v>
      </c>
      <c r="R1205" s="1">
        <v>56600</v>
      </c>
    </row>
    <row r="1206" spans="2:18">
      <c r="B1206" s="1" t="s">
        <v>5</v>
      </c>
      <c r="C1206" s="1" t="s">
        <v>27</v>
      </c>
      <c r="D1206" s="1" t="s">
        <v>131</v>
      </c>
      <c r="E1206" s="1">
        <v>20</v>
      </c>
      <c r="F1206" s="1">
        <v>131770.4440860638</v>
      </c>
      <c r="N1206" s="1" t="s">
        <v>0</v>
      </c>
      <c r="O1206" s="1" t="s">
        <v>40</v>
      </c>
      <c r="P1206" s="1" t="s">
        <v>131</v>
      </c>
      <c r="Q1206" s="1">
        <v>2</v>
      </c>
      <c r="R1206" s="1">
        <v>33600</v>
      </c>
    </row>
    <row r="1207" spans="2:18">
      <c r="B1207" s="1" t="s">
        <v>0</v>
      </c>
      <c r="C1207" s="1" t="s">
        <v>27</v>
      </c>
      <c r="D1207" s="1" t="s">
        <v>131</v>
      </c>
      <c r="E1207" s="1">
        <v>2</v>
      </c>
      <c r="F1207" s="1">
        <v>68835.306612122877</v>
      </c>
      <c r="N1207" s="1" t="s">
        <v>0</v>
      </c>
      <c r="O1207" s="1" t="s">
        <v>40</v>
      </c>
      <c r="P1207" s="1" t="s">
        <v>131</v>
      </c>
      <c r="Q1207" s="1">
        <v>2</v>
      </c>
      <c r="R1207" s="1">
        <v>33600</v>
      </c>
    </row>
    <row r="1208" spans="2:18">
      <c r="B1208" s="1" t="s">
        <v>7</v>
      </c>
      <c r="C1208" s="1" t="s">
        <v>112</v>
      </c>
      <c r="D1208" s="1" t="s">
        <v>131</v>
      </c>
      <c r="E1208" s="1">
        <v>5</v>
      </c>
      <c r="F1208" s="1">
        <v>6000</v>
      </c>
      <c r="N1208" s="1" t="s">
        <v>0</v>
      </c>
      <c r="O1208" s="1" t="s">
        <v>12</v>
      </c>
      <c r="P1208" s="1" t="s">
        <v>131</v>
      </c>
      <c r="Q1208" s="1">
        <v>12</v>
      </c>
      <c r="R1208" s="1">
        <v>100000</v>
      </c>
    </row>
    <row r="1209" spans="2:18">
      <c r="B1209" s="1" t="s">
        <v>0</v>
      </c>
      <c r="C1209" s="1" t="s">
        <v>24</v>
      </c>
      <c r="D1209" s="1" t="s">
        <v>133</v>
      </c>
      <c r="E1209" s="1">
        <v>2</v>
      </c>
      <c r="F1209" s="1">
        <v>78808.913603364199</v>
      </c>
      <c r="N1209" s="1" t="s">
        <v>0</v>
      </c>
      <c r="O1209" s="1" t="s">
        <v>27</v>
      </c>
      <c r="P1209" s="1" t="s">
        <v>132</v>
      </c>
      <c r="Q1209" s="1">
        <v>1</v>
      </c>
      <c r="R1209" s="1">
        <v>39334.460921213074</v>
      </c>
    </row>
    <row r="1210" spans="2:18">
      <c r="B1210" s="1" t="s">
        <v>0</v>
      </c>
      <c r="C1210" s="1" t="s">
        <v>10</v>
      </c>
      <c r="D1210" s="1" t="s">
        <v>134</v>
      </c>
      <c r="E1210" s="1">
        <v>4</v>
      </c>
      <c r="F1210" s="1">
        <v>7497.1329254133216</v>
      </c>
      <c r="N1210" s="1" t="s">
        <v>0</v>
      </c>
      <c r="O1210" s="1" t="s">
        <v>10</v>
      </c>
      <c r="P1210" s="1" t="s">
        <v>133</v>
      </c>
      <c r="Q1210" s="1">
        <v>3</v>
      </c>
      <c r="R1210" s="1">
        <v>7123.1666749770275</v>
      </c>
    </row>
    <row r="1211" spans="2:18">
      <c r="B1211" s="1" t="s">
        <v>3</v>
      </c>
      <c r="C1211" s="1" t="s">
        <v>10</v>
      </c>
      <c r="D1211" s="1" t="s">
        <v>134</v>
      </c>
      <c r="E1211" s="1">
        <v>11</v>
      </c>
      <c r="F1211" s="1">
        <v>10000</v>
      </c>
      <c r="N1211" s="1" t="s">
        <v>0</v>
      </c>
      <c r="O1211" s="1" t="s">
        <v>12</v>
      </c>
      <c r="P1211" s="1" t="s">
        <v>134</v>
      </c>
      <c r="Q1211" s="1">
        <v>14</v>
      </c>
      <c r="R1211" s="1">
        <v>65000</v>
      </c>
    </row>
    <row r="1212" spans="2:18">
      <c r="B1212" s="1" t="s">
        <v>8</v>
      </c>
      <c r="C1212" s="1" t="s">
        <v>10</v>
      </c>
      <c r="D1212" s="1" t="s">
        <v>132</v>
      </c>
      <c r="E1212" s="1">
        <v>2</v>
      </c>
      <c r="F1212" s="1">
        <v>6410.8500074793246</v>
      </c>
      <c r="N1212" s="1" t="s">
        <v>0</v>
      </c>
      <c r="O1212" s="1" t="s">
        <v>12</v>
      </c>
      <c r="P1212" s="1" t="s">
        <v>133</v>
      </c>
      <c r="Q1212" s="1">
        <v>10</v>
      </c>
      <c r="R1212" s="1">
        <v>65000</v>
      </c>
    </row>
    <row r="1213" spans="2:18">
      <c r="B1213" s="1" t="s">
        <v>0</v>
      </c>
      <c r="C1213" s="1" t="s">
        <v>24</v>
      </c>
      <c r="D1213" s="1" t="s">
        <v>134</v>
      </c>
      <c r="E1213" s="1">
        <v>5</v>
      </c>
      <c r="F1213" s="1">
        <v>63047.130882691366</v>
      </c>
      <c r="N1213" s="1" t="s">
        <v>1</v>
      </c>
      <c r="O1213" s="1" t="s">
        <v>12</v>
      </c>
      <c r="P1213" s="1" t="s">
        <v>133</v>
      </c>
      <c r="Q1213" s="1">
        <v>13</v>
      </c>
      <c r="R1213" s="1">
        <v>65000</v>
      </c>
    </row>
    <row r="1214" spans="2:18">
      <c r="B1214" s="1" t="s">
        <v>0</v>
      </c>
      <c r="C1214" s="1" t="s">
        <v>26</v>
      </c>
      <c r="D1214" s="1" t="s">
        <v>133</v>
      </c>
      <c r="E1214" s="1">
        <v>3</v>
      </c>
      <c r="F1214" s="1">
        <v>61194.579384158147</v>
      </c>
      <c r="N1214" s="1" t="s">
        <v>0</v>
      </c>
      <c r="O1214" s="1" t="s">
        <v>27</v>
      </c>
      <c r="P1214" s="1" t="s">
        <v>131</v>
      </c>
      <c r="Q1214" s="1">
        <v>4</v>
      </c>
      <c r="R1214" s="1">
        <v>76702.198796365497</v>
      </c>
    </row>
    <row r="1215" spans="2:18">
      <c r="B1215" s="1" t="s">
        <v>1</v>
      </c>
      <c r="C1215" s="1" t="s">
        <v>24</v>
      </c>
      <c r="D1215" s="1" t="s">
        <v>134</v>
      </c>
      <c r="E1215" s="1">
        <v>8</v>
      </c>
      <c r="F1215" s="1">
        <v>115061.01386091174</v>
      </c>
      <c r="N1215" s="1" t="s">
        <v>0</v>
      </c>
      <c r="O1215" s="1" t="s">
        <v>12</v>
      </c>
      <c r="P1215" s="1" t="s">
        <v>131</v>
      </c>
      <c r="Q1215" s="1">
        <v>10</v>
      </c>
      <c r="R1215" s="1">
        <v>63000</v>
      </c>
    </row>
    <row r="1216" spans="2:18">
      <c r="B1216" s="1" t="s">
        <v>0</v>
      </c>
      <c r="C1216" s="1" t="s">
        <v>12</v>
      </c>
      <c r="D1216" s="1" t="s">
        <v>131</v>
      </c>
      <c r="E1216" s="1">
        <v>2</v>
      </c>
      <c r="F1216" s="1">
        <v>45000</v>
      </c>
      <c r="N1216" s="1" t="s">
        <v>9</v>
      </c>
      <c r="O1216" s="1" t="s">
        <v>12</v>
      </c>
      <c r="P1216" s="1" t="s">
        <v>134</v>
      </c>
      <c r="Q1216" s="1">
        <v>3</v>
      </c>
      <c r="R1216" s="1">
        <v>87000</v>
      </c>
    </row>
    <row r="1217" spans="2:18">
      <c r="B1217" s="1" t="s">
        <v>0</v>
      </c>
      <c r="C1217" s="1" t="s">
        <v>12</v>
      </c>
      <c r="D1217" s="1" t="s">
        <v>134</v>
      </c>
      <c r="E1217" s="1">
        <v>4</v>
      </c>
      <c r="F1217" s="1">
        <v>36000</v>
      </c>
      <c r="N1217" s="1" t="s">
        <v>0</v>
      </c>
      <c r="O1217" s="1" t="s">
        <v>12</v>
      </c>
      <c r="P1217" s="1" t="s">
        <v>134</v>
      </c>
      <c r="Q1217" s="1">
        <v>4</v>
      </c>
      <c r="R1217" s="1">
        <v>45000</v>
      </c>
    </row>
    <row r="1218" spans="2:18">
      <c r="B1218" s="1" t="s">
        <v>0</v>
      </c>
      <c r="C1218" s="1" t="s">
        <v>12</v>
      </c>
      <c r="D1218" s="1" t="s">
        <v>134</v>
      </c>
      <c r="E1218" s="1">
        <v>2.5</v>
      </c>
      <c r="F1218" s="1">
        <v>68000</v>
      </c>
      <c r="N1218" s="1" t="s">
        <v>0</v>
      </c>
      <c r="O1218" s="1" t="s">
        <v>12</v>
      </c>
      <c r="P1218" s="1" t="s">
        <v>131</v>
      </c>
      <c r="Q1218" s="1">
        <v>3</v>
      </c>
      <c r="R1218" s="1">
        <v>85000</v>
      </c>
    </row>
    <row r="1219" spans="2:18">
      <c r="B1219" s="1" t="s">
        <v>0</v>
      </c>
      <c r="C1219" s="1" t="s">
        <v>12</v>
      </c>
      <c r="D1219" s="1" t="s">
        <v>131</v>
      </c>
      <c r="E1219" s="1">
        <v>5</v>
      </c>
      <c r="F1219" s="1">
        <v>75000</v>
      </c>
      <c r="N1219" s="1" t="s">
        <v>2</v>
      </c>
      <c r="O1219" s="1" t="s">
        <v>26</v>
      </c>
      <c r="P1219" s="1" t="s">
        <v>133</v>
      </c>
      <c r="Q1219" s="1">
        <v>12</v>
      </c>
      <c r="R1219" s="1">
        <v>159105.90639881117</v>
      </c>
    </row>
    <row r="1220" spans="2:18">
      <c r="B1220" s="1" t="s">
        <v>0</v>
      </c>
      <c r="C1220" s="1" t="s">
        <v>12</v>
      </c>
      <c r="D1220" s="1" t="s">
        <v>131</v>
      </c>
      <c r="E1220" s="1">
        <v>10</v>
      </c>
      <c r="F1220" s="1">
        <v>88000</v>
      </c>
      <c r="N1220" s="1" t="s">
        <v>3</v>
      </c>
      <c r="O1220" s="1" t="s">
        <v>10</v>
      </c>
      <c r="P1220" s="1" t="s">
        <v>133</v>
      </c>
      <c r="Q1220" s="1">
        <v>4</v>
      </c>
      <c r="R1220" s="1">
        <v>9972.4333449678379</v>
      </c>
    </row>
    <row r="1221" spans="2:18">
      <c r="B1221" s="1" t="s">
        <v>0</v>
      </c>
      <c r="C1221" s="1" t="s">
        <v>10</v>
      </c>
      <c r="D1221" s="1" t="s">
        <v>134</v>
      </c>
      <c r="E1221" s="1">
        <v>4</v>
      </c>
      <c r="F1221" s="1">
        <v>4594.4425053601826</v>
      </c>
      <c r="N1221" s="1" t="s">
        <v>3</v>
      </c>
      <c r="O1221" s="1" t="s">
        <v>10</v>
      </c>
      <c r="P1221" s="1" t="s">
        <v>134</v>
      </c>
      <c r="Q1221" s="1">
        <v>5</v>
      </c>
      <c r="R1221" s="1">
        <v>14000</v>
      </c>
    </row>
    <row r="1222" spans="2:18">
      <c r="B1222" s="1" t="s">
        <v>0</v>
      </c>
      <c r="C1222" s="1" t="s">
        <v>12</v>
      </c>
      <c r="D1222" s="1" t="s">
        <v>131</v>
      </c>
      <c r="E1222" s="1">
        <v>15</v>
      </c>
      <c r="F1222" s="1">
        <v>69000</v>
      </c>
      <c r="N1222" s="1" t="s">
        <v>0</v>
      </c>
      <c r="O1222" s="1" t="s">
        <v>24</v>
      </c>
      <c r="P1222" s="1" t="s">
        <v>134</v>
      </c>
      <c r="Q1222" s="1">
        <v>20</v>
      </c>
      <c r="R1222" s="1">
        <v>50437.70470615309</v>
      </c>
    </row>
    <row r="1223" spans="2:18">
      <c r="B1223" s="1" t="s">
        <v>3</v>
      </c>
      <c r="C1223" s="1" t="s">
        <v>12</v>
      </c>
      <c r="D1223" s="1" t="s">
        <v>134</v>
      </c>
      <c r="E1223" s="1">
        <v>1</v>
      </c>
      <c r="F1223" s="1">
        <v>30000</v>
      </c>
      <c r="N1223" s="1" t="s">
        <v>0</v>
      </c>
      <c r="O1223" s="1" t="s">
        <v>24</v>
      </c>
      <c r="P1223" s="1" t="s">
        <v>131</v>
      </c>
      <c r="Q1223" s="1">
        <v>1</v>
      </c>
      <c r="R1223" s="1">
        <v>50437.70470615309</v>
      </c>
    </row>
    <row r="1224" spans="2:18">
      <c r="B1224" s="1" t="s">
        <v>3</v>
      </c>
      <c r="C1224" s="1" t="s">
        <v>12</v>
      </c>
      <c r="D1224" s="1" t="s">
        <v>134</v>
      </c>
      <c r="E1224" s="1">
        <v>7</v>
      </c>
      <c r="F1224" s="1">
        <v>80000</v>
      </c>
      <c r="N1224" s="1" t="s">
        <v>3</v>
      </c>
      <c r="O1224" s="1" t="s">
        <v>13</v>
      </c>
      <c r="P1224" s="1" t="s">
        <v>131</v>
      </c>
      <c r="Q1224" s="1">
        <v>8</v>
      </c>
      <c r="R1224" s="1">
        <v>13603.016099449767</v>
      </c>
    </row>
    <row r="1225" spans="2:18">
      <c r="B1225" s="1" t="s">
        <v>5</v>
      </c>
      <c r="C1225" s="1" t="s">
        <v>12</v>
      </c>
      <c r="D1225" s="1" t="s">
        <v>131</v>
      </c>
      <c r="E1225" s="1">
        <v>1</v>
      </c>
      <c r="F1225" s="1">
        <v>75000</v>
      </c>
      <c r="N1225" s="1" t="s">
        <v>1</v>
      </c>
      <c r="O1225" s="1" t="s">
        <v>26</v>
      </c>
      <c r="P1225" s="1" t="s">
        <v>133</v>
      </c>
      <c r="Q1225" s="1">
        <v>15</v>
      </c>
      <c r="R1225" s="1">
        <v>147886.90017838217</v>
      </c>
    </row>
    <row r="1226" spans="2:18">
      <c r="B1226" s="1" t="s">
        <v>0</v>
      </c>
      <c r="C1226" s="1" t="s">
        <v>34</v>
      </c>
      <c r="D1226" s="1" t="s">
        <v>134</v>
      </c>
      <c r="E1226" s="1">
        <v>4</v>
      </c>
      <c r="F1226" s="1">
        <v>31200</v>
      </c>
      <c r="N1226" s="1" t="s">
        <v>0</v>
      </c>
      <c r="O1226" s="1" t="s">
        <v>10</v>
      </c>
      <c r="P1226" s="1" t="s">
        <v>131</v>
      </c>
      <c r="Q1226" s="1">
        <v>8</v>
      </c>
      <c r="R1226" s="1">
        <v>4986.216672483919</v>
      </c>
    </row>
    <row r="1227" spans="2:18">
      <c r="B1227" s="1" t="s">
        <v>5</v>
      </c>
      <c r="C1227" s="1" t="s">
        <v>12</v>
      </c>
      <c r="D1227" s="1" t="s">
        <v>134</v>
      </c>
      <c r="E1227" s="1">
        <v>20</v>
      </c>
      <c r="F1227" s="1">
        <v>85000</v>
      </c>
      <c r="N1227" s="1" t="s">
        <v>3</v>
      </c>
      <c r="O1227" s="1" t="s">
        <v>10</v>
      </c>
      <c r="P1227" s="1" t="s">
        <v>131</v>
      </c>
      <c r="Q1227" s="1">
        <v>3</v>
      </c>
      <c r="R1227" s="1">
        <v>4800</v>
      </c>
    </row>
    <row r="1228" spans="2:18">
      <c r="B1228" s="1" t="s">
        <v>3</v>
      </c>
      <c r="C1228" s="1" t="s">
        <v>10</v>
      </c>
      <c r="D1228" s="1" t="s">
        <v>133</v>
      </c>
      <c r="E1228" s="1">
        <v>9</v>
      </c>
      <c r="F1228" s="1">
        <v>16917.52085307044</v>
      </c>
      <c r="N1228" s="1" t="s">
        <v>7</v>
      </c>
      <c r="O1228" s="1" t="s">
        <v>10</v>
      </c>
      <c r="P1228" s="1" t="s">
        <v>134</v>
      </c>
      <c r="Q1228" s="1">
        <v>4</v>
      </c>
      <c r="R1228" s="1">
        <v>8013.5625093491553</v>
      </c>
    </row>
    <row r="1229" spans="2:18">
      <c r="B1229" s="1" t="s">
        <v>7</v>
      </c>
      <c r="C1229" s="1" t="s">
        <v>10</v>
      </c>
      <c r="D1229" s="1" t="s">
        <v>134</v>
      </c>
      <c r="E1229" s="1">
        <v>2</v>
      </c>
      <c r="F1229" s="1">
        <v>3205.4250037396623</v>
      </c>
      <c r="N1229" s="1" t="s">
        <v>3</v>
      </c>
      <c r="O1229" s="1" t="s">
        <v>12</v>
      </c>
      <c r="P1229" s="1" t="s">
        <v>134</v>
      </c>
      <c r="Q1229" s="1">
        <v>2</v>
      </c>
      <c r="R1229" s="1">
        <v>80000</v>
      </c>
    </row>
    <row r="1230" spans="2:18">
      <c r="B1230" s="1" t="s">
        <v>3</v>
      </c>
      <c r="C1230" s="1" t="s">
        <v>12</v>
      </c>
      <c r="D1230" s="1" t="s">
        <v>131</v>
      </c>
      <c r="E1230" s="1">
        <v>2</v>
      </c>
      <c r="F1230" s="1">
        <v>60000</v>
      </c>
      <c r="N1230" s="1" t="s">
        <v>0</v>
      </c>
      <c r="O1230" s="1" t="s">
        <v>28</v>
      </c>
      <c r="P1230" s="1" t="s">
        <v>133</v>
      </c>
      <c r="Q1230" s="1">
        <v>14</v>
      </c>
      <c r="R1230" s="1">
        <v>57167.974754622352</v>
      </c>
    </row>
    <row r="1231" spans="2:18">
      <c r="B1231" s="1" t="s">
        <v>3</v>
      </c>
      <c r="C1231" s="1" t="s">
        <v>12</v>
      </c>
      <c r="D1231" s="1" t="s">
        <v>131</v>
      </c>
      <c r="E1231" s="1">
        <v>2</v>
      </c>
      <c r="F1231" s="1">
        <v>60000</v>
      </c>
      <c r="N1231" s="1" t="s">
        <v>0</v>
      </c>
      <c r="O1231" s="1" t="s">
        <v>27</v>
      </c>
      <c r="P1231" s="1" t="s">
        <v>133</v>
      </c>
      <c r="Q1231" s="1">
        <v>2</v>
      </c>
      <c r="R1231" s="1">
        <v>20000</v>
      </c>
    </row>
    <row r="1232" spans="2:18">
      <c r="B1232" s="1" t="s">
        <v>3</v>
      </c>
      <c r="C1232" s="1" t="s">
        <v>10</v>
      </c>
      <c r="D1232" s="1" t="s">
        <v>133</v>
      </c>
      <c r="E1232" s="1">
        <v>0</v>
      </c>
      <c r="F1232" s="1">
        <v>14246.333349954055</v>
      </c>
      <c r="N1232" s="1" t="s">
        <v>0</v>
      </c>
      <c r="O1232" s="1" t="s">
        <v>12</v>
      </c>
      <c r="P1232" s="1" t="s">
        <v>133</v>
      </c>
      <c r="Q1232" s="1">
        <v>5</v>
      </c>
      <c r="R1232" s="1">
        <v>70000</v>
      </c>
    </row>
    <row r="1233" spans="2:18">
      <c r="B1233" s="1" t="s">
        <v>3</v>
      </c>
      <c r="C1233" s="1" t="s">
        <v>10</v>
      </c>
      <c r="D1233" s="1" t="s">
        <v>133</v>
      </c>
      <c r="E1233" s="1">
        <v>0</v>
      </c>
      <c r="F1233" s="1">
        <v>14246.333349954055</v>
      </c>
      <c r="N1233" s="1" t="s">
        <v>1</v>
      </c>
      <c r="O1233" s="1" t="s">
        <v>12</v>
      </c>
      <c r="P1233" s="1" t="s">
        <v>131</v>
      </c>
      <c r="Q1233" s="1">
        <v>20</v>
      </c>
      <c r="R1233" s="1">
        <v>214000</v>
      </c>
    </row>
    <row r="1234" spans="2:18">
      <c r="B1234" s="1" t="s">
        <v>3</v>
      </c>
      <c r="C1234" s="1" t="s">
        <v>10</v>
      </c>
      <c r="D1234" s="1" t="s">
        <v>134</v>
      </c>
      <c r="E1234" s="1">
        <v>6</v>
      </c>
      <c r="F1234" s="1">
        <v>28995</v>
      </c>
      <c r="N1234" s="1" t="s">
        <v>2</v>
      </c>
      <c r="O1234" s="1" t="s">
        <v>12</v>
      </c>
      <c r="P1234" s="1" t="s">
        <v>131</v>
      </c>
      <c r="Q1234" s="1">
        <v>5</v>
      </c>
      <c r="R1234" s="1">
        <v>78000</v>
      </c>
    </row>
    <row r="1235" spans="2:18">
      <c r="B1235" s="1" t="s">
        <v>0</v>
      </c>
      <c r="C1235" s="1" t="s">
        <v>10</v>
      </c>
      <c r="D1235" s="1" t="s">
        <v>131</v>
      </c>
      <c r="E1235" s="1">
        <v>3</v>
      </c>
      <c r="F1235" s="1">
        <v>21903.737525554359</v>
      </c>
      <c r="N1235" s="1" t="s">
        <v>0</v>
      </c>
      <c r="O1235" s="1" t="s">
        <v>12</v>
      </c>
      <c r="P1235" s="1" t="s">
        <v>133</v>
      </c>
      <c r="Q1235" s="1">
        <v>25</v>
      </c>
      <c r="R1235" s="1">
        <v>42307</v>
      </c>
    </row>
    <row r="1236" spans="2:18">
      <c r="B1236" s="1" t="s">
        <v>0</v>
      </c>
      <c r="C1236" s="1" t="s">
        <v>10</v>
      </c>
      <c r="D1236" s="1" t="s">
        <v>131</v>
      </c>
      <c r="E1236" s="1">
        <v>3</v>
      </c>
      <c r="F1236" s="1">
        <v>20122.945856810104</v>
      </c>
      <c r="N1236" s="1" t="s">
        <v>3</v>
      </c>
      <c r="O1236" s="1" t="s">
        <v>12</v>
      </c>
      <c r="P1236" s="1" t="s">
        <v>131</v>
      </c>
      <c r="Q1236" s="1">
        <v>20</v>
      </c>
      <c r="R1236" s="1">
        <v>33250</v>
      </c>
    </row>
    <row r="1237" spans="2:18">
      <c r="B1237" s="1" t="s">
        <v>0</v>
      </c>
      <c r="C1237" s="1" t="s">
        <v>24</v>
      </c>
      <c r="D1237" s="1" t="s">
        <v>131</v>
      </c>
      <c r="E1237" s="1">
        <v>20</v>
      </c>
      <c r="F1237" s="1">
        <v>70928.022243027779</v>
      </c>
      <c r="N1237" s="1" t="s">
        <v>0</v>
      </c>
      <c r="O1237" s="1" t="s">
        <v>73</v>
      </c>
      <c r="P1237" s="1" t="s">
        <v>134</v>
      </c>
      <c r="Q1237" s="1">
        <v>10</v>
      </c>
      <c r="R1237" s="1">
        <v>24391.669228638868</v>
      </c>
    </row>
    <row r="1238" spans="2:18">
      <c r="B1238" s="1" t="s">
        <v>3</v>
      </c>
      <c r="C1238" s="1" t="s">
        <v>12</v>
      </c>
      <c r="D1238" s="1" t="s">
        <v>134</v>
      </c>
      <c r="E1238" s="1">
        <v>16</v>
      </c>
      <c r="F1238" s="1">
        <v>67000</v>
      </c>
      <c r="N1238" s="1" t="s">
        <v>5</v>
      </c>
      <c r="O1238" s="1" t="s">
        <v>12</v>
      </c>
      <c r="P1238" s="1" t="s">
        <v>134</v>
      </c>
      <c r="Q1238" s="1">
        <v>20</v>
      </c>
      <c r="R1238" s="1">
        <v>120000</v>
      </c>
    </row>
    <row r="1239" spans="2:18">
      <c r="B1239" s="1" t="s">
        <v>0</v>
      </c>
      <c r="C1239" s="1" t="s">
        <v>12</v>
      </c>
      <c r="D1239" s="1" t="s">
        <v>133</v>
      </c>
      <c r="E1239" s="1">
        <v>4</v>
      </c>
      <c r="F1239" s="1">
        <v>30000</v>
      </c>
      <c r="N1239" s="1" t="s">
        <v>0</v>
      </c>
      <c r="O1239" s="1" t="s">
        <v>113</v>
      </c>
      <c r="P1239" s="1" t="s">
        <v>132</v>
      </c>
      <c r="Q1239" s="1">
        <v>1</v>
      </c>
      <c r="R1239" s="1">
        <v>20000</v>
      </c>
    </row>
    <row r="1240" spans="2:18">
      <c r="B1240" s="1" t="s">
        <v>3</v>
      </c>
      <c r="C1240" s="1" t="s">
        <v>20</v>
      </c>
      <c r="D1240" s="1" t="s">
        <v>133</v>
      </c>
      <c r="E1240" s="1">
        <v>6</v>
      </c>
      <c r="F1240" s="1">
        <v>148102.22862117883</v>
      </c>
      <c r="N1240" s="1" t="s">
        <v>0</v>
      </c>
      <c r="O1240" s="1" t="s">
        <v>10</v>
      </c>
      <c r="P1240" s="1" t="s">
        <v>133</v>
      </c>
      <c r="Q1240" s="1">
        <v>0.3</v>
      </c>
      <c r="R1240" s="1">
        <v>15000</v>
      </c>
    </row>
    <row r="1241" spans="2:18">
      <c r="B1241" s="1" t="s">
        <v>3</v>
      </c>
      <c r="C1241" s="1" t="s">
        <v>12</v>
      </c>
      <c r="D1241" s="1" t="s">
        <v>131</v>
      </c>
      <c r="E1241" s="1">
        <v>11</v>
      </c>
      <c r="F1241" s="1">
        <v>71500</v>
      </c>
      <c r="N1241" s="1" t="s">
        <v>3</v>
      </c>
      <c r="O1241" s="1" t="s">
        <v>10</v>
      </c>
      <c r="P1241" s="1" t="s">
        <v>133</v>
      </c>
      <c r="Q1241" s="1">
        <v>10</v>
      </c>
      <c r="R1241" s="1">
        <v>17807.916687442568</v>
      </c>
    </row>
    <row r="1242" spans="2:18">
      <c r="B1242" s="1" t="s">
        <v>3</v>
      </c>
      <c r="C1242" s="1" t="s">
        <v>12</v>
      </c>
      <c r="D1242" s="1" t="s">
        <v>120</v>
      </c>
      <c r="E1242" s="1">
        <v>6</v>
      </c>
      <c r="F1242" s="1">
        <v>67000</v>
      </c>
      <c r="N1242" s="1" t="s">
        <v>3</v>
      </c>
      <c r="O1242" s="1" t="s">
        <v>10</v>
      </c>
      <c r="P1242" s="1" t="s">
        <v>133</v>
      </c>
      <c r="Q1242" s="1">
        <v>6</v>
      </c>
      <c r="R1242" s="1">
        <v>16027.125018698311</v>
      </c>
    </row>
    <row r="1243" spans="2:18">
      <c r="B1243" s="1" t="s">
        <v>0</v>
      </c>
      <c r="C1243" s="1" t="s">
        <v>12</v>
      </c>
      <c r="D1243" s="1" t="s">
        <v>134</v>
      </c>
      <c r="E1243" s="1">
        <v>5</v>
      </c>
      <c r="F1243" s="1">
        <v>40000</v>
      </c>
      <c r="N1243" s="1" t="s">
        <v>3</v>
      </c>
      <c r="O1243" s="1" t="s">
        <v>24</v>
      </c>
      <c r="P1243" s="1" t="s">
        <v>131</v>
      </c>
      <c r="Q1243" s="1">
        <v>7</v>
      </c>
      <c r="R1243" s="1">
        <v>56742.417794422225</v>
      </c>
    </row>
    <row r="1244" spans="2:18">
      <c r="B1244" s="1" t="s">
        <v>3</v>
      </c>
      <c r="C1244" s="1" t="s">
        <v>12</v>
      </c>
      <c r="D1244" s="1" t="s">
        <v>134</v>
      </c>
      <c r="E1244" s="1">
        <v>2</v>
      </c>
      <c r="F1244" s="1">
        <v>65000</v>
      </c>
      <c r="N1244" s="1" t="s">
        <v>3</v>
      </c>
      <c r="O1244" s="1" t="s">
        <v>10</v>
      </c>
      <c r="P1244" s="1" t="s">
        <v>134</v>
      </c>
      <c r="Q1244" s="1">
        <v>7</v>
      </c>
      <c r="R1244" s="1">
        <v>21369.500024931083</v>
      </c>
    </row>
    <row r="1245" spans="2:18">
      <c r="B1245" s="1" t="s">
        <v>8</v>
      </c>
      <c r="C1245" s="1" t="s">
        <v>12</v>
      </c>
      <c r="D1245" s="1" t="s">
        <v>133</v>
      </c>
      <c r="E1245" s="1">
        <v>13</v>
      </c>
      <c r="F1245" s="1">
        <v>72000</v>
      </c>
      <c r="N1245" s="1" t="s">
        <v>5</v>
      </c>
      <c r="O1245" s="1" t="s">
        <v>10</v>
      </c>
      <c r="P1245" s="1" t="s">
        <v>133</v>
      </c>
      <c r="Q1245" s="1">
        <v>6</v>
      </c>
      <c r="R1245" s="1">
        <v>7568.3645921630914</v>
      </c>
    </row>
    <row r="1246" spans="2:18">
      <c r="B1246" s="1" t="s">
        <v>3</v>
      </c>
      <c r="C1246" s="1" t="s">
        <v>12</v>
      </c>
      <c r="D1246" s="1" t="s">
        <v>131</v>
      </c>
      <c r="E1246" s="1">
        <v>3</v>
      </c>
      <c r="F1246" s="1">
        <v>52500</v>
      </c>
      <c r="N1246" s="1" t="s">
        <v>5</v>
      </c>
      <c r="O1246" s="1" t="s">
        <v>24</v>
      </c>
      <c r="P1246" s="1" t="s">
        <v>133</v>
      </c>
      <c r="Q1246" s="1">
        <v>10</v>
      </c>
      <c r="R1246" s="1">
        <v>78808.913603364199</v>
      </c>
    </row>
    <row r="1247" spans="2:18">
      <c r="B1247" s="1" t="s">
        <v>3</v>
      </c>
      <c r="C1247" s="1" t="s">
        <v>10</v>
      </c>
      <c r="D1247" s="1" t="s">
        <v>133</v>
      </c>
      <c r="E1247" s="1">
        <v>5</v>
      </c>
      <c r="F1247" s="1">
        <v>5320</v>
      </c>
      <c r="N1247" s="1" t="s">
        <v>0</v>
      </c>
      <c r="O1247" s="1" t="s">
        <v>12</v>
      </c>
      <c r="P1247" s="1" t="s">
        <v>134</v>
      </c>
      <c r="Q1247" s="1">
        <v>15</v>
      </c>
      <c r="R1247" s="1">
        <v>60000</v>
      </c>
    </row>
    <row r="1248" spans="2:18">
      <c r="B1248" s="1" t="s">
        <v>5</v>
      </c>
      <c r="C1248" s="1" t="s">
        <v>31</v>
      </c>
      <c r="D1248" s="1" t="s">
        <v>131</v>
      </c>
      <c r="E1248" s="1">
        <v>3</v>
      </c>
      <c r="F1248" s="1">
        <v>18000</v>
      </c>
      <c r="N1248" s="1" t="s">
        <v>5</v>
      </c>
      <c r="O1248" s="1" t="s">
        <v>12</v>
      </c>
      <c r="P1248" s="1" t="s">
        <v>134</v>
      </c>
      <c r="Q1248" s="1">
        <v>9</v>
      </c>
      <c r="R1248" s="1">
        <v>57000</v>
      </c>
    </row>
    <row r="1249" spans="2:18">
      <c r="B1249" s="1" t="s">
        <v>9</v>
      </c>
      <c r="C1249" s="1" t="s">
        <v>10</v>
      </c>
      <c r="D1249" s="1" t="s">
        <v>134</v>
      </c>
      <c r="E1249" s="1">
        <v>5</v>
      </c>
      <c r="F1249" s="1">
        <v>2493.1083362419595</v>
      </c>
      <c r="N1249" s="1" t="s">
        <v>0</v>
      </c>
      <c r="O1249" s="1" t="s">
        <v>12</v>
      </c>
      <c r="P1249" s="1" t="s">
        <v>133</v>
      </c>
      <c r="Q1249" s="1">
        <v>0</v>
      </c>
      <c r="R1249" s="1">
        <v>40000</v>
      </c>
    </row>
    <row r="1250" spans="2:18">
      <c r="B1250" s="1" t="s">
        <v>5</v>
      </c>
      <c r="C1250" s="1" t="s">
        <v>17</v>
      </c>
      <c r="D1250" s="1" t="s">
        <v>134</v>
      </c>
      <c r="E1250" s="1">
        <v>15</v>
      </c>
      <c r="F1250" s="1">
        <v>21342.710575059013</v>
      </c>
      <c r="N1250" s="1" t="s">
        <v>1</v>
      </c>
      <c r="O1250" s="1" t="s">
        <v>12</v>
      </c>
      <c r="P1250" s="1" t="s">
        <v>134</v>
      </c>
      <c r="Q1250" s="1">
        <v>9</v>
      </c>
      <c r="R1250" s="1">
        <v>80000</v>
      </c>
    </row>
    <row r="1251" spans="2:18">
      <c r="B1251" s="1" t="s">
        <v>3</v>
      </c>
      <c r="C1251" s="1" t="s">
        <v>12</v>
      </c>
      <c r="D1251" s="1" t="s">
        <v>133</v>
      </c>
      <c r="E1251" s="1">
        <v>15</v>
      </c>
      <c r="F1251" s="1">
        <v>85000</v>
      </c>
      <c r="N1251" s="1" t="s">
        <v>4</v>
      </c>
      <c r="O1251" s="1" t="s">
        <v>12</v>
      </c>
      <c r="P1251" s="1" t="s">
        <v>134</v>
      </c>
      <c r="Q1251" s="1">
        <v>6</v>
      </c>
      <c r="R1251" s="1">
        <v>118000</v>
      </c>
    </row>
    <row r="1252" spans="2:18">
      <c r="B1252" s="1" t="s">
        <v>2</v>
      </c>
      <c r="C1252" s="1" t="s">
        <v>34</v>
      </c>
      <c r="D1252" s="1" t="s">
        <v>132</v>
      </c>
      <c r="E1252" s="1">
        <v>9</v>
      </c>
      <c r="F1252" s="1">
        <v>80000</v>
      </c>
      <c r="N1252" s="1" t="s">
        <v>0</v>
      </c>
      <c r="O1252" s="1" t="s">
        <v>31</v>
      </c>
      <c r="P1252" s="1" t="s">
        <v>134</v>
      </c>
      <c r="Q1252" s="1">
        <v>5</v>
      </c>
      <c r="R1252" s="1">
        <v>60000</v>
      </c>
    </row>
    <row r="1253" spans="2:18">
      <c r="B1253" s="1" t="s">
        <v>0</v>
      </c>
      <c r="C1253" s="1" t="s">
        <v>10</v>
      </c>
      <c r="D1253" s="1" t="s">
        <v>131</v>
      </c>
      <c r="E1253" s="1">
        <v>0</v>
      </c>
      <c r="F1253" s="1">
        <v>8903.9583437212841</v>
      </c>
      <c r="N1253" s="1" t="s">
        <v>5</v>
      </c>
      <c r="O1253" s="1" t="s">
        <v>10</v>
      </c>
      <c r="P1253" s="1" t="s">
        <v>134</v>
      </c>
      <c r="Q1253" s="1">
        <v>5</v>
      </c>
      <c r="R1253" s="1">
        <v>6720</v>
      </c>
    </row>
    <row r="1254" spans="2:18">
      <c r="B1254" s="1" t="s">
        <v>3</v>
      </c>
      <c r="C1254" s="1" t="s">
        <v>12</v>
      </c>
      <c r="D1254" s="1" t="s">
        <v>131</v>
      </c>
      <c r="E1254" s="1">
        <v>10</v>
      </c>
      <c r="F1254" s="1">
        <v>125000</v>
      </c>
      <c r="N1254" s="1" t="s">
        <v>3</v>
      </c>
      <c r="O1254" s="1" t="s">
        <v>40</v>
      </c>
      <c r="P1254" s="1" t="s">
        <v>134</v>
      </c>
      <c r="Q1254" s="1">
        <v>3</v>
      </c>
      <c r="R1254" s="1">
        <v>20640</v>
      </c>
    </row>
    <row r="1255" spans="2:18">
      <c r="B1255" s="1" t="s">
        <v>3</v>
      </c>
      <c r="C1255" s="1" t="s">
        <v>10</v>
      </c>
      <c r="D1255" s="1" t="s">
        <v>131</v>
      </c>
      <c r="E1255" s="1">
        <v>9</v>
      </c>
      <c r="F1255" s="1">
        <v>23150.291693675339</v>
      </c>
      <c r="N1255" s="1" t="s">
        <v>0</v>
      </c>
      <c r="O1255" s="1" t="s">
        <v>12</v>
      </c>
      <c r="P1255" s="1" t="s">
        <v>131</v>
      </c>
      <c r="Q1255" s="1">
        <v>15</v>
      </c>
      <c r="R1255" s="1">
        <v>50000</v>
      </c>
    </row>
    <row r="1256" spans="2:18">
      <c r="B1256" s="1" t="s">
        <v>2</v>
      </c>
      <c r="C1256" s="1" t="s">
        <v>10</v>
      </c>
      <c r="D1256" s="1" t="s">
        <v>133</v>
      </c>
      <c r="E1256" s="1">
        <v>7</v>
      </c>
      <c r="F1256" s="1">
        <v>12000</v>
      </c>
      <c r="N1256" s="1" t="s">
        <v>1</v>
      </c>
      <c r="O1256" s="1" t="s">
        <v>23</v>
      </c>
      <c r="P1256" s="1" t="s">
        <v>131</v>
      </c>
      <c r="Q1256" s="1">
        <v>23</v>
      </c>
      <c r="R1256" s="1">
        <v>24000</v>
      </c>
    </row>
    <row r="1257" spans="2:18">
      <c r="B1257" s="1" t="s">
        <v>0</v>
      </c>
      <c r="C1257" s="1" t="s">
        <v>84</v>
      </c>
      <c r="D1257" s="1" t="s">
        <v>132</v>
      </c>
      <c r="E1257" s="1">
        <v>12</v>
      </c>
      <c r="F1257" s="1">
        <v>30000</v>
      </c>
      <c r="N1257" s="1" t="s">
        <v>0</v>
      </c>
      <c r="O1257" s="1" t="s">
        <v>12</v>
      </c>
      <c r="P1257" s="1" t="s">
        <v>133</v>
      </c>
      <c r="Q1257" s="1">
        <v>3</v>
      </c>
      <c r="R1257" s="1">
        <v>60000</v>
      </c>
    </row>
    <row r="1258" spans="2:18">
      <c r="B1258" s="1" t="s">
        <v>3</v>
      </c>
      <c r="C1258" s="1" t="s">
        <v>11</v>
      </c>
      <c r="D1258" s="1" t="s">
        <v>132</v>
      </c>
      <c r="E1258" s="1">
        <v>3</v>
      </c>
      <c r="F1258" s="1">
        <v>91468.759607395754</v>
      </c>
      <c r="N1258" s="1" t="s">
        <v>8</v>
      </c>
      <c r="O1258" s="1" t="s">
        <v>10</v>
      </c>
      <c r="P1258" s="1" t="s">
        <v>131</v>
      </c>
      <c r="Q1258" s="1">
        <v>0</v>
      </c>
      <c r="R1258" s="1">
        <v>37500</v>
      </c>
    </row>
    <row r="1259" spans="2:18">
      <c r="B1259" s="1" t="s">
        <v>0</v>
      </c>
      <c r="C1259" s="1" t="s">
        <v>24</v>
      </c>
      <c r="D1259" s="1" t="s">
        <v>131</v>
      </c>
      <c r="E1259" s="1">
        <v>4</v>
      </c>
      <c r="F1259" s="1">
        <v>35148.775467100437</v>
      </c>
      <c r="N1259" s="1" t="s">
        <v>6</v>
      </c>
      <c r="O1259" s="1" t="s">
        <v>12</v>
      </c>
      <c r="P1259" s="1" t="s">
        <v>134</v>
      </c>
      <c r="Q1259" s="1">
        <v>1</v>
      </c>
      <c r="R1259" s="1">
        <v>40000</v>
      </c>
    </row>
    <row r="1260" spans="2:18">
      <c r="B1260" s="1" t="s">
        <v>3</v>
      </c>
      <c r="C1260" s="1" t="s">
        <v>24</v>
      </c>
      <c r="D1260" s="1" t="s">
        <v>134</v>
      </c>
      <c r="E1260" s="1">
        <v>7</v>
      </c>
      <c r="F1260" s="1">
        <v>49153.119414418252</v>
      </c>
      <c r="N1260" s="1" t="s">
        <v>4</v>
      </c>
      <c r="O1260" s="1" t="s">
        <v>12</v>
      </c>
      <c r="P1260" s="1" t="s">
        <v>133</v>
      </c>
      <c r="Q1260" s="1">
        <v>15</v>
      </c>
      <c r="R1260" s="1">
        <v>85000</v>
      </c>
    </row>
    <row r="1261" spans="2:18">
      <c r="B1261" s="1" t="s">
        <v>2</v>
      </c>
      <c r="C1261" s="1" t="s">
        <v>10</v>
      </c>
      <c r="D1261" s="1" t="s">
        <v>133</v>
      </c>
      <c r="E1261" s="1">
        <v>1</v>
      </c>
      <c r="F1261" s="1">
        <v>2671.1875031163854</v>
      </c>
      <c r="N1261" s="1" t="s">
        <v>0</v>
      </c>
      <c r="O1261" s="1" t="s">
        <v>34</v>
      </c>
      <c r="P1261" s="1" t="s">
        <v>133</v>
      </c>
      <c r="Q1261" s="1">
        <v>1</v>
      </c>
      <c r="R1261" s="1">
        <v>30000</v>
      </c>
    </row>
    <row r="1262" spans="2:18">
      <c r="B1262" s="1" t="s">
        <v>3</v>
      </c>
      <c r="C1262" s="1" t="s">
        <v>24</v>
      </c>
      <c r="D1262" s="1" t="s">
        <v>134</v>
      </c>
      <c r="E1262" s="1">
        <v>3</v>
      </c>
      <c r="F1262" s="1">
        <v>42556.81334581667</v>
      </c>
      <c r="N1262" s="1" t="s">
        <v>2</v>
      </c>
      <c r="O1262" s="1" t="s">
        <v>24</v>
      </c>
      <c r="P1262" s="1" t="s">
        <v>133</v>
      </c>
      <c r="Q1262" s="1">
        <v>7</v>
      </c>
      <c r="R1262" s="1">
        <v>52801.972114254015</v>
      </c>
    </row>
    <row r="1263" spans="2:18">
      <c r="B1263" s="1" t="s">
        <v>3</v>
      </c>
      <c r="C1263" s="1" t="s">
        <v>24</v>
      </c>
      <c r="D1263" s="1" t="s">
        <v>134</v>
      </c>
      <c r="E1263" s="1">
        <v>3</v>
      </c>
      <c r="F1263" s="1">
        <v>42556.81334581667</v>
      </c>
      <c r="N1263" s="1" t="s">
        <v>2</v>
      </c>
      <c r="O1263" s="1" t="s">
        <v>12</v>
      </c>
      <c r="P1263" s="1" t="s">
        <v>131</v>
      </c>
      <c r="Q1263" s="1">
        <v>1</v>
      </c>
      <c r="R1263" s="1">
        <v>29000</v>
      </c>
    </row>
    <row r="1264" spans="2:18">
      <c r="B1264" s="1" t="s">
        <v>9</v>
      </c>
      <c r="C1264" s="1" t="s">
        <v>12</v>
      </c>
      <c r="D1264" s="1" t="s">
        <v>132</v>
      </c>
      <c r="E1264" s="1">
        <v>9</v>
      </c>
      <c r="F1264" s="1">
        <v>74461</v>
      </c>
      <c r="N1264" s="1" t="s">
        <v>5</v>
      </c>
      <c r="O1264" s="1" t="s">
        <v>12</v>
      </c>
      <c r="P1264" s="1" t="s">
        <v>134</v>
      </c>
      <c r="Q1264" s="1">
        <v>1</v>
      </c>
      <c r="R1264" s="1">
        <v>48000</v>
      </c>
    </row>
    <row r="1265" spans="2:18">
      <c r="B1265" s="1" t="s">
        <v>3</v>
      </c>
      <c r="C1265" s="1" t="s">
        <v>24</v>
      </c>
      <c r="D1265" s="1" t="s">
        <v>134</v>
      </c>
      <c r="E1265" s="1">
        <v>16</v>
      </c>
      <c r="F1265" s="1">
        <v>41768.724209783031</v>
      </c>
      <c r="N1265" s="1" t="s">
        <v>5</v>
      </c>
      <c r="O1265" s="1" t="s">
        <v>12</v>
      </c>
      <c r="P1265" s="1" t="s">
        <v>134</v>
      </c>
      <c r="Q1265" s="1">
        <v>1</v>
      </c>
      <c r="R1265" s="1">
        <v>48000</v>
      </c>
    </row>
    <row r="1266" spans="2:18">
      <c r="B1266" s="1" t="s">
        <v>0</v>
      </c>
      <c r="C1266" s="1" t="s">
        <v>10</v>
      </c>
      <c r="D1266" s="1" t="s">
        <v>134</v>
      </c>
      <c r="E1266" s="1">
        <v>1</v>
      </c>
      <c r="F1266" s="1">
        <v>8547.8000099724322</v>
      </c>
      <c r="N1266" s="1" t="s">
        <v>0</v>
      </c>
      <c r="O1266" s="1" t="s">
        <v>114</v>
      </c>
      <c r="P1266" s="1" t="s">
        <v>131</v>
      </c>
      <c r="Q1266" s="1">
        <v>0.3</v>
      </c>
      <c r="R1266" s="1">
        <v>8400</v>
      </c>
    </row>
    <row r="1267" spans="2:18">
      <c r="B1267" s="1" t="s">
        <v>0</v>
      </c>
      <c r="C1267" s="1" t="s">
        <v>10</v>
      </c>
      <c r="D1267" s="1" t="s">
        <v>133</v>
      </c>
      <c r="E1267" s="1">
        <v>3</v>
      </c>
      <c r="F1267" s="1">
        <v>2400</v>
      </c>
      <c r="N1267" s="1" t="s">
        <v>3</v>
      </c>
      <c r="O1267" s="1" t="s">
        <v>10</v>
      </c>
      <c r="P1267" s="1" t="s">
        <v>133</v>
      </c>
      <c r="Q1267" s="1">
        <v>5</v>
      </c>
      <c r="R1267" s="1">
        <v>4808.137505609493</v>
      </c>
    </row>
    <row r="1268" spans="2:18">
      <c r="B1268" s="1" t="s">
        <v>0</v>
      </c>
      <c r="C1268" s="1" t="s">
        <v>47</v>
      </c>
      <c r="D1268" s="1" t="s">
        <v>132</v>
      </c>
      <c r="E1268" s="1">
        <v>12</v>
      </c>
      <c r="F1268" s="1">
        <v>3000</v>
      </c>
      <c r="N1268" s="1" t="s">
        <v>3</v>
      </c>
      <c r="O1268" s="1" t="s">
        <v>10</v>
      </c>
      <c r="P1268" s="1" t="s">
        <v>134</v>
      </c>
      <c r="Q1268" s="1">
        <v>10</v>
      </c>
      <c r="R1268" s="1">
        <v>24931.083362419595</v>
      </c>
    </row>
    <row r="1269" spans="2:18">
      <c r="B1269" s="1" t="s">
        <v>0</v>
      </c>
      <c r="C1269" s="1" t="s">
        <v>10</v>
      </c>
      <c r="D1269" s="1" t="s">
        <v>134</v>
      </c>
      <c r="E1269" s="1">
        <v>2</v>
      </c>
      <c r="F1269" s="1">
        <v>11000</v>
      </c>
      <c r="N1269" s="1" t="s">
        <v>0</v>
      </c>
      <c r="O1269" s="1" t="s">
        <v>10</v>
      </c>
      <c r="P1269" s="1" t="s">
        <v>133</v>
      </c>
      <c r="Q1269" s="1">
        <v>4</v>
      </c>
      <c r="R1269" s="1">
        <v>12465.541681209797</v>
      </c>
    </row>
    <row r="1270" spans="2:18">
      <c r="B1270" s="1" t="s">
        <v>0</v>
      </c>
      <c r="C1270" s="1" t="s">
        <v>12</v>
      </c>
      <c r="D1270" s="1" t="s">
        <v>133</v>
      </c>
      <c r="E1270" s="1">
        <v>2</v>
      </c>
      <c r="F1270" s="1">
        <v>40000</v>
      </c>
      <c r="N1270" s="1" t="s">
        <v>5</v>
      </c>
      <c r="O1270" s="1" t="s">
        <v>24</v>
      </c>
      <c r="P1270" s="1" t="s">
        <v>133</v>
      </c>
      <c r="Q1270" s="1">
        <v>10</v>
      </c>
      <c r="R1270" s="1">
        <v>31523.565441345683</v>
      </c>
    </row>
    <row r="1271" spans="2:18">
      <c r="B1271" s="1" t="s">
        <v>0</v>
      </c>
      <c r="C1271" s="1" t="s">
        <v>10</v>
      </c>
      <c r="D1271" s="1" t="s">
        <v>134</v>
      </c>
      <c r="E1271" s="1">
        <v>1</v>
      </c>
      <c r="F1271" s="1">
        <v>3600</v>
      </c>
      <c r="N1271" s="1" t="s">
        <v>3</v>
      </c>
      <c r="O1271" s="1" t="s">
        <v>10</v>
      </c>
      <c r="P1271" s="1" t="s">
        <v>131</v>
      </c>
      <c r="Q1271" s="1">
        <v>10</v>
      </c>
      <c r="R1271" s="1">
        <v>17807.916687442568</v>
      </c>
    </row>
    <row r="1272" spans="2:18">
      <c r="B1272" s="1" t="s">
        <v>3</v>
      </c>
      <c r="C1272" s="1" t="s">
        <v>12</v>
      </c>
      <c r="D1272" s="1" t="s">
        <v>134</v>
      </c>
      <c r="E1272" s="1">
        <v>12</v>
      </c>
      <c r="F1272" s="1">
        <v>56600</v>
      </c>
      <c r="N1272" s="1" t="s">
        <v>3</v>
      </c>
      <c r="O1272" s="1" t="s">
        <v>12</v>
      </c>
      <c r="P1272" s="1" t="s">
        <v>133</v>
      </c>
      <c r="Q1272" s="1">
        <v>8</v>
      </c>
      <c r="R1272" s="1">
        <v>112000</v>
      </c>
    </row>
    <row r="1273" spans="2:18">
      <c r="B1273" s="1" t="s">
        <v>0</v>
      </c>
      <c r="C1273" s="1" t="s">
        <v>40</v>
      </c>
      <c r="D1273" s="1" t="s">
        <v>131</v>
      </c>
      <c r="E1273" s="1">
        <v>2</v>
      </c>
      <c r="F1273" s="1">
        <v>33600</v>
      </c>
      <c r="N1273" s="1" t="s">
        <v>3</v>
      </c>
      <c r="O1273" s="1" t="s">
        <v>10</v>
      </c>
      <c r="P1273" s="1" t="s">
        <v>131</v>
      </c>
      <c r="Q1273" s="1">
        <v>8</v>
      </c>
      <c r="R1273" s="1">
        <v>11000</v>
      </c>
    </row>
    <row r="1274" spans="2:18">
      <c r="B1274" s="1" t="s">
        <v>0</v>
      </c>
      <c r="C1274" s="1" t="s">
        <v>40</v>
      </c>
      <c r="D1274" s="1" t="s">
        <v>131</v>
      </c>
      <c r="E1274" s="1">
        <v>2</v>
      </c>
      <c r="F1274" s="1">
        <v>33600</v>
      </c>
      <c r="N1274" s="1" t="s">
        <v>1</v>
      </c>
      <c r="O1274" s="1" t="s">
        <v>99</v>
      </c>
      <c r="P1274" s="1" t="s">
        <v>133</v>
      </c>
      <c r="Q1274" s="1">
        <v>20</v>
      </c>
      <c r="R1274" s="1">
        <v>114335.9495092447</v>
      </c>
    </row>
    <row r="1275" spans="2:18">
      <c r="B1275" s="1" t="s">
        <v>0</v>
      </c>
      <c r="C1275" s="1" t="s">
        <v>12</v>
      </c>
      <c r="D1275" s="1" t="s">
        <v>131</v>
      </c>
      <c r="E1275" s="1">
        <v>12</v>
      </c>
      <c r="F1275" s="1">
        <v>100000</v>
      </c>
      <c r="N1275" s="1" t="s">
        <v>0</v>
      </c>
      <c r="O1275" s="1" t="s">
        <v>38</v>
      </c>
      <c r="P1275" s="1" t="s">
        <v>131</v>
      </c>
      <c r="Q1275" s="1">
        <v>10</v>
      </c>
      <c r="R1275" s="1">
        <v>16110</v>
      </c>
    </row>
    <row r="1276" spans="2:18">
      <c r="B1276" s="1" t="s">
        <v>0</v>
      </c>
      <c r="C1276" s="1" t="s">
        <v>27</v>
      </c>
      <c r="D1276" s="1" t="s">
        <v>132</v>
      </c>
      <c r="E1276" s="1">
        <v>1</v>
      </c>
      <c r="F1276" s="1">
        <v>39334.460921213074</v>
      </c>
      <c r="N1276" s="1" t="s">
        <v>3</v>
      </c>
      <c r="O1276" s="1" t="s">
        <v>12</v>
      </c>
      <c r="P1276" s="1" t="s">
        <v>134</v>
      </c>
      <c r="Q1276" s="1">
        <v>10</v>
      </c>
      <c r="R1276" s="1">
        <v>72000</v>
      </c>
    </row>
    <row r="1277" spans="2:18">
      <c r="B1277" s="1" t="s">
        <v>0</v>
      </c>
      <c r="C1277" s="1" t="s">
        <v>10</v>
      </c>
      <c r="D1277" s="1" t="s">
        <v>133</v>
      </c>
      <c r="E1277" s="1">
        <v>3</v>
      </c>
      <c r="F1277" s="1">
        <v>7123.1666749770275</v>
      </c>
      <c r="N1277" s="1" t="s">
        <v>0</v>
      </c>
      <c r="O1277" s="1" t="s">
        <v>12</v>
      </c>
      <c r="P1277" s="1" t="s">
        <v>131</v>
      </c>
      <c r="Q1277" s="1">
        <v>10</v>
      </c>
      <c r="R1277" s="1">
        <v>60000</v>
      </c>
    </row>
    <row r="1278" spans="2:18">
      <c r="B1278" s="1" t="s">
        <v>0</v>
      </c>
      <c r="C1278" s="1" t="s">
        <v>12</v>
      </c>
      <c r="D1278" s="1" t="s">
        <v>134</v>
      </c>
      <c r="E1278" s="1">
        <v>14</v>
      </c>
      <c r="F1278" s="1">
        <v>65000</v>
      </c>
      <c r="N1278" s="1" t="s">
        <v>0</v>
      </c>
      <c r="O1278" s="1" t="s">
        <v>12</v>
      </c>
      <c r="P1278" s="1" t="s">
        <v>134</v>
      </c>
      <c r="Q1278" s="1">
        <v>6</v>
      </c>
      <c r="R1278" s="1">
        <v>67000</v>
      </c>
    </row>
    <row r="1279" spans="2:18">
      <c r="B1279" s="1" t="s">
        <v>0</v>
      </c>
      <c r="C1279" s="1" t="s">
        <v>12</v>
      </c>
      <c r="D1279" s="1" t="s">
        <v>133</v>
      </c>
      <c r="E1279" s="1">
        <v>10</v>
      </c>
      <c r="F1279" s="1">
        <v>65000</v>
      </c>
      <c r="N1279" s="1" t="s">
        <v>0</v>
      </c>
      <c r="O1279" s="1" t="s">
        <v>12</v>
      </c>
      <c r="P1279" s="1" t="s">
        <v>134</v>
      </c>
      <c r="Q1279" s="1">
        <v>18</v>
      </c>
      <c r="R1279" s="1">
        <v>54000</v>
      </c>
    </row>
    <row r="1280" spans="2:18">
      <c r="B1280" s="1" t="s">
        <v>1</v>
      </c>
      <c r="C1280" s="1" t="s">
        <v>12</v>
      </c>
      <c r="D1280" s="1" t="s">
        <v>133</v>
      </c>
      <c r="E1280" s="1">
        <v>13</v>
      </c>
      <c r="F1280" s="1">
        <v>65000</v>
      </c>
      <c r="N1280" s="1" t="s">
        <v>6</v>
      </c>
      <c r="O1280" s="1" t="s">
        <v>21</v>
      </c>
      <c r="P1280" s="1" t="s">
        <v>131</v>
      </c>
      <c r="Q1280" s="1">
        <v>10</v>
      </c>
      <c r="R1280" s="1">
        <v>38666</v>
      </c>
    </row>
    <row r="1281" spans="2:18">
      <c r="B1281" s="1" t="s">
        <v>0</v>
      </c>
      <c r="C1281" s="1" t="s">
        <v>27</v>
      </c>
      <c r="D1281" s="1" t="s">
        <v>131</v>
      </c>
      <c r="E1281" s="1">
        <v>4</v>
      </c>
      <c r="F1281" s="1">
        <v>76702.198796365497</v>
      </c>
      <c r="N1281" s="1" t="s">
        <v>0</v>
      </c>
      <c r="O1281" s="1" t="s">
        <v>12</v>
      </c>
      <c r="P1281" s="1" t="s">
        <v>134</v>
      </c>
      <c r="Q1281" s="1">
        <v>6</v>
      </c>
      <c r="R1281" s="1">
        <v>63000</v>
      </c>
    </row>
    <row r="1282" spans="2:18">
      <c r="B1282" s="1" t="s">
        <v>0</v>
      </c>
      <c r="C1282" s="1" t="s">
        <v>12</v>
      </c>
      <c r="D1282" s="1" t="s">
        <v>131</v>
      </c>
      <c r="E1282" s="1">
        <v>10</v>
      </c>
      <c r="F1282" s="1">
        <v>63000</v>
      </c>
      <c r="N1282" s="1" t="s">
        <v>0</v>
      </c>
      <c r="O1282" s="1" t="s">
        <v>12</v>
      </c>
      <c r="P1282" s="1" t="s">
        <v>131</v>
      </c>
      <c r="Q1282" s="1">
        <v>1</v>
      </c>
      <c r="R1282" s="1">
        <v>63000</v>
      </c>
    </row>
    <row r="1283" spans="2:18">
      <c r="B1283" s="1" t="s">
        <v>9</v>
      </c>
      <c r="C1283" s="1" t="s">
        <v>12</v>
      </c>
      <c r="D1283" s="1" t="s">
        <v>134</v>
      </c>
      <c r="E1283" s="1">
        <v>3</v>
      </c>
      <c r="F1283" s="1">
        <v>87000</v>
      </c>
      <c r="N1283" s="1" t="s">
        <v>0</v>
      </c>
      <c r="O1283" s="1" t="s">
        <v>10</v>
      </c>
      <c r="P1283" s="1" t="s">
        <v>131</v>
      </c>
      <c r="Q1283" s="1">
        <v>2</v>
      </c>
      <c r="R1283" s="1">
        <v>6410.8500074793246</v>
      </c>
    </row>
    <row r="1284" spans="2:18">
      <c r="B1284" s="1" t="s">
        <v>0</v>
      </c>
      <c r="C1284" s="1" t="s">
        <v>12</v>
      </c>
      <c r="D1284" s="1" t="s">
        <v>134</v>
      </c>
      <c r="E1284" s="1">
        <v>4</v>
      </c>
      <c r="F1284" s="1">
        <v>45000</v>
      </c>
      <c r="N1284" s="1" t="s">
        <v>3</v>
      </c>
      <c r="O1284" s="1" t="s">
        <v>10</v>
      </c>
      <c r="P1284" s="1" t="s">
        <v>134</v>
      </c>
      <c r="Q1284" s="1">
        <v>12</v>
      </c>
      <c r="R1284" s="1">
        <v>10684.750012465542</v>
      </c>
    </row>
    <row r="1285" spans="2:18">
      <c r="B1285" s="1" t="s">
        <v>0</v>
      </c>
      <c r="C1285" s="1" t="s">
        <v>12</v>
      </c>
      <c r="D1285" s="1" t="s">
        <v>131</v>
      </c>
      <c r="E1285" s="1">
        <v>3</v>
      </c>
      <c r="F1285" s="1">
        <v>85000</v>
      </c>
      <c r="N1285" s="1" t="s">
        <v>3</v>
      </c>
      <c r="O1285" s="1" t="s">
        <v>10</v>
      </c>
      <c r="P1285" s="1" t="s">
        <v>134</v>
      </c>
      <c r="Q1285" s="1">
        <v>5</v>
      </c>
      <c r="R1285" s="1">
        <v>40000</v>
      </c>
    </row>
    <row r="1286" spans="2:18">
      <c r="B1286" s="1" t="s">
        <v>2</v>
      </c>
      <c r="C1286" s="1" t="s">
        <v>26</v>
      </c>
      <c r="D1286" s="1" t="s">
        <v>133</v>
      </c>
      <c r="E1286" s="1">
        <v>12</v>
      </c>
      <c r="F1286" s="1">
        <v>159105.90639881117</v>
      </c>
      <c r="N1286" s="1" t="s">
        <v>0</v>
      </c>
      <c r="O1286" s="1" t="s">
        <v>10</v>
      </c>
      <c r="P1286" s="1" t="s">
        <v>134</v>
      </c>
      <c r="Q1286" s="1">
        <v>6</v>
      </c>
      <c r="R1286" s="1">
        <v>6232.7708406048987</v>
      </c>
    </row>
    <row r="1287" spans="2:18">
      <c r="B1287" s="1" t="s">
        <v>3</v>
      </c>
      <c r="C1287" s="1" t="s">
        <v>10</v>
      </c>
      <c r="D1287" s="1" t="s">
        <v>133</v>
      </c>
      <c r="E1287" s="1">
        <v>4</v>
      </c>
      <c r="F1287" s="1">
        <v>9972.4333449678379</v>
      </c>
      <c r="N1287" s="1" t="s">
        <v>9</v>
      </c>
      <c r="O1287" s="1" t="s">
        <v>10</v>
      </c>
      <c r="P1287" s="1" t="s">
        <v>133</v>
      </c>
      <c r="Q1287" s="1">
        <v>12</v>
      </c>
      <c r="R1287" s="1">
        <v>41712.231189497601</v>
      </c>
    </row>
    <row r="1288" spans="2:18">
      <c r="B1288" s="1" t="s">
        <v>3</v>
      </c>
      <c r="C1288" s="1" t="s">
        <v>10</v>
      </c>
      <c r="D1288" s="1" t="s">
        <v>134</v>
      </c>
      <c r="E1288" s="1">
        <v>5</v>
      </c>
      <c r="F1288" s="1">
        <v>14000</v>
      </c>
      <c r="N1288" s="1" t="s">
        <v>3</v>
      </c>
      <c r="O1288" s="1" t="s">
        <v>10</v>
      </c>
      <c r="P1288" s="1" t="s">
        <v>133</v>
      </c>
      <c r="Q1288" s="1">
        <v>9</v>
      </c>
      <c r="R1288" s="1">
        <v>12465.541681209797</v>
      </c>
    </row>
    <row r="1289" spans="2:18">
      <c r="B1289" s="1" t="s">
        <v>0</v>
      </c>
      <c r="C1289" s="1" t="s">
        <v>24</v>
      </c>
      <c r="D1289" s="1" t="s">
        <v>134</v>
      </c>
      <c r="E1289" s="1">
        <v>20</v>
      </c>
      <c r="F1289" s="1">
        <v>50437.70470615309</v>
      </c>
      <c r="N1289" s="1" t="s">
        <v>0</v>
      </c>
      <c r="O1289" s="1" t="s">
        <v>24</v>
      </c>
      <c r="P1289" s="1" t="s">
        <v>134</v>
      </c>
      <c r="Q1289" s="1">
        <v>20</v>
      </c>
      <c r="R1289" s="1">
        <v>32311.654577379326</v>
      </c>
    </row>
    <row r="1290" spans="2:18">
      <c r="B1290" s="1" t="s">
        <v>0</v>
      </c>
      <c r="C1290" s="1" t="s">
        <v>24</v>
      </c>
      <c r="D1290" s="1" t="s">
        <v>131</v>
      </c>
      <c r="E1290" s="1">
        <v>1</v>
      </c>
      <c r="F1290" s="1">
        <v>50437.70470615309</v>
      </c>
      <c r="N1290" s="1" t="s">
        <v>0</v>
      </c>
      <c r="O1290" s="1" t="s">
        <v>10</v>
      </c>
      <c r="P1290" s="1" t="s">
        <v>132</v>
      </c>
      <c r="Q1290" s="1">
        <v>2</v>
      </c>
      <c r="R1290" s="1">
        <v>7123.1666749770275</v>
      </c>
    </row>
    <row r="1291" spans="2:18">
      <c r="B1291" s="1" t="s">
        <v>3</v>
      </c>
      <c r="C1291" s="1" t="s">
        <v>13</v>
      </c>
      <c r="D1291" s="1" t="s">
        <v>131</v>
      </c>
      <c r="E1291" s="1">
        <v>8</v>
      </c>
      <c r="F1291" s="1">
        <v>13603.016099449767</v>
      </c>
      <c r="N1291" s="1" t="s">
        <v>3</v>
      </c>
      <c r="O1291" s="1" t="s">
        <v>31</v>
      </c>
      <c r="P1291" s="1" t="s">
        <v>131</v>
      </c>
      <c r="Q1291" s="1">
        <v>15</v>
      </c>
      <c r="R1291" s="1">
        <v>100000</v>
      </c>
    </row>
    <row r="1292" spans="2:18">
      <c r="B1292" s="1" t="s">
        <v>1</v>
      </c>
      <c r="C1292" s="1" t="s">
        <v>26</v>
      </c>
      <c r="D1292" s="1" t="s">
        <v>133</v>
      </c>
      <c r="E1292" s="1">
        <v>15</v>
      </c>
      <c r="F1292" s="1">
        <v>147886.90017838217</v>
      </c>
      <c r="N1292" s="1" t="s">
        <v>5</v>
      </c>
      <c r="O1292" s="1" t="s">
        <v>59</v>
      </c>
      <c r="P1292" s="1" t="s">
        <v>134</v>
      </c>
      <c r="Q1292" s="1">
        <v>4</v>
      </c>
      <c r="R1292" s="1">
        <v>59819.107020370408</v>
      </c>
    </row>
    <row r="1293" spans="2:18">
      <c r="B1293" s="1" t="s">
        <v>0</v>
      </c>
      <c r="C1293" s="1" t="s">
        <v>10</v>
      </c>
      <c r="D1293" s="1" t="s">
        <v>131</v>
      </c>
      <c r="E1293" s="1">
        <v>8</v>
      </c>
      <c r="F1293" s="1">
        <v>4986.216672483919</v>
      </c>
      <c r="N1293" s="1" t="s">
        <v>0</v>
      </c>
      <c r="O1293" s="1" t="s">
        <v>10</v>
      </c>
      <c r="P1293" s="1" t="s">
        <v>131</v>
      </c>
      <c r="Q1293" s="1">
        <v>1.5</v>
      </c>
      <c r="R1293" s="1">
        <v>25000</v>
      </c>
    </row>
    <row r="1294" spans="2:18">
      <c r="B1294" s="1" t="s">
        <v>3</v>
      </c>
      <c r="C1294" s="1" t="s">
        <v>10</v>
      </c>
      <c r="D1294" s="1" t="s">
        <v>131</v>
      </c>
      <c r="E1294" s="1">
        <v>3</v>
      </c>
      <c r="F1294" s="1">
        <v>4800</v>
      </c>
      <c r="N1294" s="1" t="s">
        <v>0</v>
      </c>
      <c r="O1294" s="1" t="s">
        <v>10</v>
      </c>
      <c r="P1294" s="1" t="s">
        <v>133</v>
      </c>
      <c r="Q1294" s="1">
        <v>10</v>
      </c>
      <c r="R1294" s="1">
        <v>5000</v>
      </c>
    </row>
    <row r="1295" spans="2:18">
      <c r="B1295" s="1" t="s">
        <v>7</v>
      </c>
      <c r="C1295" s="1" t="s">
        <v>10</v>
      </c>
      <c r="D1295" s="1" t="s">
        <v>134</v>
      </c>
      <c r="E1295" s="1">
        <v>4</v>
      </c>
      <c r="F1295" s="1">
        <v>8013.5625093491553</v>
      </c>
      <c r="N1295" s="1" t="s">
        <v>5</v>
      </c>
      <c r="O1295" s="1" t="s">
        <v>26</v>
      </c>
      <c r="P1295" s="1" t="s">
        <v>131</v>
      </c>
      <c r="Q1295" s="1">
        <v>3</v>
      </c>
      <c r="R1295" s="1">
        <v>64254.308353366054</v>
      </c>
    </row>
    <row r="1296" spans="2:18">
      <c r="B1296" s="1" t="s">
        <v>3</v>
      </c>
      <c r="C1296" s="1" t="s">
        <v>12</v>
      </c>
      <c r="D1296" s="1" t="s">
        <v>134</v>
      </c>
      <c r="E1296" s="1">
        <v>2</v>
      </c>
      <c r="F1296" s="1">
        <v>80000</v>
      </c>
      <c r="N1296" s="1" t="s">
        <v>3</v>
      </c>
      <c r="O1296" s="1" t="s">
        <v>15</v>
      </c>
      <c r="P1296" s="1" t="s">
        <v>134</v>
      </c>
      <c r="Q1296" s="1">
        <v>6</v>
      </c>
      <c r="R1296" s="1">
        <v>76223.966339496474</v>
      </c>
    </row>
    <row r="1297" spans="2:18">
      <c r="B1297" s="1" t="s">
        <v>0</v>
      </c>
      <c r="C1297" s="1" t="s">
        <v>28</v>
      </c>
      <c r="D1297" s="1" t="s">
        <v>133</v>
      </c>
      <c r="E1297" s="1">
        <v>14</v>
      </c>
      <c r="F1297" s="1">
        <v>57167.974754622352</v>
      </c>
      <c r="N1297" s="1" t="s">
        <v>2</v>
      </c>
      <c r="O1297" s="1" t="s">
        <v>72</v>
      </c>
      <c r="P1297" s="1" t="s">
        <v>133</v>
      </c>
      <c r="Q1297" s="1">
        <v>20</v>
      </c>
      <c r="R1297" s="1">
        <v>102542.54233725216</v>
      </c>
    </row>
    <row r="1298" spans="2:18">
      <c r="B1298" s="1" t="s">
        <v>0</v>
      </c>
      <c r="C1298" s="1" t="s">
        <v>27</v>
      </c>
      <c r="D1298" s="1" t="s">
        <v>133</v>
      </c>
      <c r="E1298" s="1">
        <v>2</v>
      </c>
      <c r="F1298" s="1">
        <v>20000</v>
      </c>
      <c r="N1298" s="1" t="s">
        <v>0</v>
      </c>
      <c r="O1298" s="1" t="s">
        <v>12</v>
      </c>
      <c r="P1298" s="1" t="s">
        <v>131</v>
      </c>
      <c r="Q1298" s="1">
        <v>1</v>
      </c>
      <c r="R1298" s="1">
        <v>46000</v>
      </c>
    </row>
    <row r="1299" spans="2:18">
      <c r="B1299" s="1" t="s">
        <v>0</v>
      </c>
      <c r="C1299" s="1" t="s">
        <v>12</v>
      </c>
      <c r="D1299" s="1" t="s">
        <v>133</v>
      </c>
      <c r="E1299" s="1">
        <v>5</v>
      </c>
      <c r="F1299" s="1">
        <v>70000</v>
      </c>
      <c r="N1299" s="1" t="s">
        <v>0</v>
      </c>
      <c r="O1299" s="1" t="s">
        <v>10</v>
      </c>
      <c r="P1299" s="1" t="s">
        <v>131</v>
      </c>
      <c r="Q1299" s="1">
        <v>2</v>
      </c>
      <c r="R1299" s="1">
        <v>5000</v>
      </c>
    </row>
    <row r="1300" spans="2:18">
      <c r="B1300" s="1" t="s">
        <v>1</v>
      </c>
      <c r="C1300" s="1" t="s">
        <v>12</v>
      </c>
      <c r="D1300" s="1" t="s">
        <v>131</v>
      </c>
      <c r="E1300" s="1">
        <v>20</v>
      </c>
      <c r="F1300" s="1">
        <v>214000</v>
      </c>
      <c r="N1300" s="1" t="s">
        <v>0</v>
      </c>
      <c r="O1300" s="1" t="s">
        <v>26</v>
      </c>
      <c r="P1300" s="1" t="s">
        <v>131</v>
      </c>
      <c r="Q1300" s="1">
        <v>3</v>
      </c>
      <c r="R1300" s="1">
        <v>77819.106783521114</v>
      </c>
    </row>
    <row r="1301" spans="2:18">
      <c r="B1301" s="1" t="s">
        <v>2</v>
      </c>
      <c r="C1301" s="1" t="s">
        <v>12</v>
      </c>
      <c r="D1301" s="1" t="s">
        <v>131</v>
      </c>
      <c r="E1301" s="1">
        <v>5</v>
      </c>
      <c r="F1301" s="1">
        <v>78000</v>
      </c>
      <c r="N1301" s="1" t="s">
        <v>3</v>
      </c>
      <c r="O1301" s="1" t="s">
        <v>10</v>
      </c>
      <c r="P1301" s="1" t="s">
        <v>133</v>
      </c>
      <c r="Q1301" s="1">
        <v>27</v>
      </c>
      <c r="R1301" s="1">
        <v>6232.7708406048987</v>
      </c>
    </row>
    <row r="1302" spans="2:18">
      <c r="B1302" s="1" t="s">
        <v>0</v>
      </c>
      <c r="C1302" s="1" t="s">
        <v>12</v>
      </c>
      <c r="D1302" s="1" t="s">
        <v>133</v>
      </c>
      <c r="E1302" s="1">
        <v>25</v>
      </c>
      <c r="F1302" s="1">
        <v>42307</v>
      </c>
      <c r="N1302" s="1" t="s">
        <v>0</v>
      </c>
      <c r="O1302" s="1" t="s">
        <v>24</v>
      </c>
      <c r="P1302" s="1" t="s">
        <v>131</v>
      </c>
      <c r="Q1302" s="1">
        <v>34</v>
      </c>
      <c r="R1302" s="1">
        <v>55166.239522354947</v>
      </c>
    </row>
    <row r="1303" spans="2:18">
      <c r="B1303" s="1" t="s">
        <v>3</v>
      </c>
      <c r="C1303" s="1" t="s">
        <v>12</v>
      </c>
      <c r="D1303" s="1" t="s">
        <v>131</v>
      </c>
      <c r="E1303" s="1">
        <v>20</v>
      </c>
      <c r="F1303" s="1">
        <v>33250</v>
      </c>
      <c r="N1303" s="1" t="s">
        <v>5</v>
      </c>
      <c r="O1303" s="1" t="s">
        <v>12</v>
      </c>
      <c r="P1303" s="1" t="s">
        <v>133</v>
      </c>
      <c r="Q1303" s="1">
        <v>5</v>
      </c>
      <c r="R1303" s="1">
        <v>45000</v>
      </c>
    </row>
    <row r="1304" spans="2:18">
      <c r="B1304" s="1" t="s">
        <v>0</v>
      </c>
      <c r="C1304" s="1" t="s">
        <v>73</v>
      </c>
      <c r="D1304" s="1" t="s">
        <v>134</v>
      </c>
      <c r="E1304" s="1">
        <v>10</v>
      </c>
      <c r="F1304" s="1">
        <v>24391.669228638868</v>
      </c>
      <c r="N1304" s="1" t="s">
        <v>3</v>
      </c>
      <c r="O1304" s="1" t="s">
        <v>27</v>
      </c>
      <c r="P1304" s="1" t="s">
        <v>133</v>
      </c>
      <c r="Q1304" s="1">
        <v>10</v>
      </c>
      <c r="R1304" s="1">
        <v>60000</v>
      </c>
    </row>
    <row r="1305" spans="2:18">
      <c r="B1305" s="1" t="s">
        <v>5</v>
      </c>
      <c r="C1305" s="1" t="s">
        <v>12</v>
      </c>
      <c r="D1305" s="1" t="s">
        <v>134</v>
      </c>
      <c r="E1305" s="1">
        <v>20</v>
      </c>
      <c r="F1305" s="1">
        <v>120000</v>
      </c>
      <c r="N1305" s="1" t="s">
        <v>0</v>
      </c>
      <c r="O1305" s="1" t="s">
        <v>12</v>
      </c>
      <c r="P1305" s="1" t="s">
        <v>134</v>
      </c>
      <c r="Q1305" s="1">
        <v>5</v>
      </c>
      <c r="R1305" s="1">
        <v>43000</v>
      </c>
    </row>
    <row r="1306" spans="2:18">
      <c r="B1306" s="1" t="s">
        <v>0</v>
      </c>
      <c r="C1306" s="1" t="s">
        <v>113</v>
      </c>
      <c r="D1306" s="1" t="s">
        <v>132</v>
      </c>
      <c r="E1306" s="1">
        <v>1</v>
      </c>
      <c r="F1306" s="1">
        <v>20000</v>
      </c>
      <c r="N1306" s="1" t="s">
        <v>1</v>
      </c>
      <c r="O1306" s="1" t="s">
        <v>58</v>
      </c>
      <c r="P1306" s="1" t="s">
        <v>134</v>
      </c>
      <c r="Q1306" s="1">
        <v>8</v>
      </c>
      <c r="R1306" s="1">
        <v>35571.184291765021</v>
      </c>
    </row>
    <row r="1307" spans="2:18">
      <c r="B1307" s="1" t="s">
        <v>0</v>
      </c>
      <c r="C1307" s="1" t="s">
        <v>10</v>
      </c>
      <c r="D1307" s="1" t="s">
        <v>133</v>
      </c>
      <c r="E1307" s="1">
        <v>0.3</v>
      </c>
      <c r="F1307" s="1">
        <v>15000</v>
      </c>
      <c r="N1307" s="1" t="s">
        <v>0</v>
      </c>
      <c r="O1307" s="1" t="s">
        <v>12</v>
      </c>
      <c r="P1307" s="1" t="s">
        <v>134</v>
      </c>
      <c r="Q1307" s="1">
        <v>12</v>
      </c>
      <c r="R1307" s="1">
        <v>48000</v>
      </c>
    </row>
    <row r="1308" spans="2:18">
      <c r="B1308" s="1" t="s">
        <v>3</v>
      </c>
      <c r="C1308" s="1" t="s">
        <v>10</v>
      </c>
      <c r="D1308" s="1" t="s">
        <v>133</v>
      </c>
      <c r="E1308" s="1">
        <v>10</v>
      </c>
      <c r="F1308" s="1">
        <v>17807.916687442568</v>
      </c>
      <c r="N1308" s="1" t="s">
        <v>3</v>
      </c>
      <c r="O1308" s="1" t="s">
        <v>26</v>
      </c>
      <c r="P1308" s="1" t="s">
        <v>132</v>
      </c>
      <c r="Q1308" s="1">
        <v>8</v>
      </c>
      <c r="R1308" s="1">
        <v>122389.15876831629</v>
      </c>
    </row>
    <row r="1309" spans="2:18">
      <c r="B1309" s="1" t="s">
        <v>3</v>
      </c>
      <c r="C1309" s="1" t="s">
        <v>10</v>
      </c>
      <c r="D1309" s="1" t="s">
        <v>133</v>
      </c>
      <c r="E1309" s="1">
        <v>6</v>
      </c>
      <c r="F1309" s="1">
        <v>16027.125018698311</v>
      </c>
      <c r="N1309" s="1" t="s">
        <v>0</v>
      </c>
      <c r="O1309" s="1" t="s">
        <v>10</v>
      </c>
      <c r="P1309" s="1" t="s">
        <v>133</v>
      </c>
      <c r="Q1309" s="1">
        <v>4</v>
      </c>
      <c r="R1309" s="1">
        <v>4000</v>
      </c>
    </row>
    <row r="1310" spans="2:18">
      <c r="B1310" s="1" t="s">
        <v>3</v>
      </c>
      <c r="C1310" s="1" t="s">
        <v>24</v>
      </c>
      <c r="D1310" s="1" t="s">
        <v>131</v>
      </c>
      <c r="E1310" s="1">
        <v>7</v>
      </c>
      <c r="F1310" s="1">
        <v>56742.417794422225</v>
      </c>
      <c r="N1310" s="1" t="s">
        <v>7</v>
      </c>
      <c r="O1310" s="1" t="s">
        <v>10</v>
      </c>
      <c r="P1310" s="1" t="s">
        <v>134</v>
      </c>
      <c r="Q1310" s="1">
        <v>3</v>
      </c>
      <c r="R1310" s="1">
        <v>4451.9791718606421</v>
      </c>
    </row>
    <row r="1311" spans="2:18">
      <c r="B1311" s="1" t="s">
        <v>3</v>
      </c>
      <c r="C1311" s="1" t="s">
        <v>10</v>
      </c>
      <c r="D1311" s="1" t="s">
        <v>134</v>
      </c>
      <c r="E1311" s="1">
        <v>7</v>
      </c>
      <c r="F1311" s="1">
        <v>21369.500024931083</v>
      </c>
      <c r="N1311" s="1" t="s">
        <v>7</v>
      </c>
      <c r="O1311" s="1" t="s">
        <v>115</v>
      </c>
      <c r="P1311" s="1" t="s">
        <v>134</v>
      </c>
      <c r="Q1311" s="1">
        <v>3</v>
      </c>
      <c r="R1311" s="1">
        <v>2953.8461538461538</v>
      </c>
    </row>
    <row r="1312" spans="2:18">
      <c r="B1312" s="1" t="s">
        <v>5</v>
      </c>
      <c r="C1312" s="1" t="s">
        <v>10</v>
      </c>
      <c r="D1312" s="1" t="s">
        <v>133</v>
      </c>
      <c r="E1312" s="1">
        <v>6</v>
      </c>
      <c r="F1312" s="1">
        <v>7568.3645921630914</v>
      </c>
      <c r="N1312" s="1" t="s">
        <v>0</v>
      </c>
      <c r="O1312" s="1" t="s">
        <v>24</v>
      </c>
      <c r="P1312" s="1" t="s">
        <v>134</v>
      </c>
      <c r="Q1312" s="1">
        <v>3</v>
      </c>
      <c r="R1312" s="1">
        <v>39404.456801682099</v>
      </c>
    </row>
    <row r="1313" spans="2:18">
      <c r="B1313" s="1" t="s">
        <v>5</v>
      </c>
      <c r="C1313" s="1" t="s">
        <v>24</v>
      </c>
      <c r="D1313" s="1" t="s">
        <v>133</v>
      </c>
      <c r="E1313" s="1">
        <v>10</v>
      </c>
      <c r="F1313" s="1">
        <v>78808.913603364199</v>
      </c>
      <c r="N1313" s="1" t="s">
        <v>0</v>
      </c>
      <c r="O1313" s="1" t="s">
        <v>26</v>
      </c>
      <c r="P1313" s="1" t="s">
        <v>134</v>
      </c>
      <c r="Q1313" s="1">
        <v>8</v>
      </c>
      <c r="R1313" s="1">
        <v>75473.31457379504</v>
      </c>
    </row>
    <row r="1314" spans="2:18">
      <c r="B1314" s="1" t="s">
        <v>0</v>
      </c>
      <c r="C1314" s="1" t="s">
        <v>12</v>
      </c>
      <c r="D1314" s="1" t="s">
        <v>134</v>
      </c>
      <c r="E1314" s="1">
        <v>15</v>
      </c>
      <c r="F1314" s="1">
        <v>60000</v>
      </c>
      <c r="N1314" s="1" t="s">
        <v>0</v>
      </c>
      <c r="O1314" s="1" t="s">
        <v>10</v>
      </c>
      <c r="P1314" s="1" t="s">
        <v>134</v>
      </c>
      <c r="Q1314" s="1">
        <v>5</v>
      </c>
      <c r="R1314" s="1">
        <v>13355.937515581925</v>
      </c>
    </row>
    <row r="1315" spans="2:18">
      <c r="B1315" s="1" t="s">
        <v>5</v>
      </c>
      <c r="C1315" s="1" t="s">
        <v>12</v>
      </c>
      <c r="D1315" s="1" t="s">
        <v>134</v>
      </c>
      <c r="E1315" s="1">
        <v>9</v>
      </c>
      <c r="F1315" s="1">
        <v>57000</v>
      </c>
      <c r="N1315" s="1" t="s">
        <v>3</v>
      </c>
      <c r="O1315" s="1" t="s">
        <v>10</v>
      </c>
      <c r="P1315" s="1" t="s">
        <v>134</v>
      </c>
      <c r="Q1315" s="1">
        <v>10</v>
      </c>
      <c r="R1315" s="1">
        <v>25000</v>
      </c>
    </row>
    <row r="1316" spans="2:18">
      <c r="B1316" s="1" t="s">
        <v>0</v>
      </c>
      <c r="C1316" s="1" t="s">
        <v>12</v>
      </c>
      <c r="D1316" s="1" t="s">
        <v>133</v>
      </c>
      <c r="E1316" s="1">
        <v>0</v>
      </c>
      <c r="F1316" s="1">
        <v>40000</v>
      </c>
      <c r="N1316" s="1" t="s">
        <v>0</v>
      </c>
      <c r="O1316" s="1" t="s">
        <v>10</v>
      </c>
      <c r="P1316" s="1" t="s">
        <v>134</v>
      </c>
      <c r="Q1316" s="1">
        <v>2</v>
      </c>
      <c r="R1316" s="1">
        <v>7479.3250087258784</v>
      </c>
    </row>
    <row r="1317" spans="2:18">
      <c r="B1317" s="1" t="s">
        <v>1</v>
      </c>
      <c r="C1317" s="1" t="s">
        <v>12</v>
      </c>
      <c r="D1317" s="1" t="s">
        <v>134</v>
      </c>
      <c r="E1317" s="1">
        <v>9</v>
      </c>
      <c r="F1317" s="1">
        <v>80000</v>
      </c>
      <c r="N1317" s="1" t="s">
        <v>0</v>
      </c>
      <c r="O1317" s="1" t="s">
        <v>12</v>
      </c>
      <c r="P1317" s="1" t="s">
        <v>134</v>
      </c>
      <c r="Q1317" s="1">
        <v>4</v>
      </c>
      <c r="R1317" s="1">
        <v>62000</v>
      </c>
    </row>
    <row r="1318" spans="2:18">
      <c r="B1318" s="1" t="s">
        <v>4</v>
      </c>
      <c r="C1318" s="1" t="s">
        <v>12</v>
      </c>
      <c r="D1318" s="1" t="s">
        <v>134</v>
      </c>
      <c r="E1318" s="1">
        <v>6</v>
      </c>
      <c r="F1318" s="1">
        <v>118000</v>
      </c>
      <c r="N1318" s="1" t="s">
        <v>0</v>
      </c>
      <c r="O1318" s="1" t="s">
        <v>12</v>
      </c>
      <c r="P1318" s="1" t="s">
        <v>134</v>
      </c>
      <c r="Q1318" s="1">
        <v>1</v>
      </c>
      <c r="R1318" s="1">
        <v>48000</v>
      </c>
    </row>
    <row r="1319" spans="2:18">
      <c r="B1319" s="1" t="s">
        <v>0</v>
      </c>
      <c r="C1319" s="1" t="s">
        <v>31</v>
      </c>
      <c r="D1319" s="1" t="s">
        <v>134</v>
      </c>
      <c r="E1319" s="1">
        <v>5</v>
      </c>
      <c r="F1319" s="1">
        <v>60000</v>
      </c>
      <c r="N1319" s="1" t="s">
        <v>9</v>
      </c>
      <c r="O1319" s="1" t="s">
        <v>10</v>
      </c>
      <c r="P1319" s="1" t="s">
        <v>134</v>
      </c>
      <c r="Q1319" s="1">
        <v>3</v>
      </c>
      <c r="R1319" s="1">
        <v>5000</v>
      </c>
    </row>
    <row r="1320" spans="2:18">
      <c r="B1320" s="1" t="s">
        <v>5</v>
      </c>
      <c r="C1320" s="1" t="s">
        <v>10</v>
      </c>
      <c r="D1320" s="1" t="s">
        <v>134</v>
      </c>
      <c r="E1320" s="1">
        <v>5</v>
      </c>
      <c r="F1320" s="1">
        <v>6720</v>
      </c>
      <c r="N1320" s="1" t="s">
        <v>7</v>
      </c>
      <c r="O1320" s="1" t="s">
        <v>10</v>
      </c>
      <c r="P1320" s="1" t="s">
        <v>131</v>
      </c>
      <c r="Q1320" s="1">
        <v>6</v>
      </c>
      <c r="R1320" s="1">
        <v>4914.9850057341491</v>
      </c>
    </row>
    <row r="1321" spans="2:18">
      <c r="B1321" s="1" t="s">
        <v>3</v>
      </c>
      <c r="C1321" s="1" t="s">
        <v>40</v>
      </c>
      <c r="D1321" s="1" t="s">
        <v>134</v>
      </c>
      <c r="E1321" s="1">
        <v>3</v>
      </c>
      <c r="F1321" s="1">
        <v>20640</v>
      </c>
      <c r="N1321" s="1" t="s">
        <v>0</v>
      </c>
      <c r="O1321" s="1" t="s">
        <v>12</v>
      </c>
      <c r="P1321" s="1" t="s">
        <v>132</v>
      </c>
      <c r="Q1321" s="1">
        <v>3</v>
      </c>
      <c r="R1321" s="1">
        <v>75000</v>
      </c>
    </row>
    <row r="1322" spans="2:18">
      <c r="B1322" s="1" t="s">
        <v>0</v>
      </c>
      <c r="C1322" s="1" t="s">
        <v>12</v>
      </c>
      <c r="D1322" s="1" t="s">
        <v>131</v>
      </c>
      <c r="E1322" s="1">
        <v>15</v>
      </c>
      <c r="F1322" s="1">
        <v>50000</v>
      </c>
      <c r="N1322" s="1" t="s">
        <v>0</v>
      </c>
      <c r="O1322" s="1" t="s">
        <v>10</v>
      </c>
      <c r="P1322" s="1" t="s">
        <v>143</v>
      </c>
      <c r="Q1322" s="1">
        <v>1.6</v>
      </c>
      <c r="R1322" s="1">
        <v>4451.9791718606421</v>
      </c>
    </row>
    <row r="1323" spans="2:18">
      <c r="B1323" s="1" t="s">
        <v>1</v>
      </c>
      <c r="C1323" s="1" t="s">
        <v>23</v>
      </c>
      <c r="D1323" s="1" t="s">
        <v>131</v>
      </c>
      <c r="E1323" s="1">
        <v>23</v>
      </c>
      <c r="F1323" s="1">
        <v>24000</v>
      </c>
      <c r="N1323" s="1" t="s">
        <v>7</v>
      </c>
      <c r="O1323" s="1" t="s">
        <v>10</v>
      </c>
      <c r="P1323" s="1" t="s">
        <v>131</v>
      </c>
      <c r="Q1323" s="1">
        <v>6</v>
      </c>
      <c r="R1323" s="1">
        <v>8400</v>
      </c>
    </row>
    <row r="1324" spans="2:18">
      <c r="B1324" s="1" t="s">
        <v>0</v>
      </c>
      <c r="C1324" s="1" t="s">
        <v>12</v>
      </c>
      <c r="D1324" s="1" t="s">
        <v>133</v>
      </c>
      <c r="E1324" s="1">
        <v>3</v>
      </c>
      <c r="F1324" s="1">
        <v>60000</v>
      </c>
      <c r="N1324" s="1" t="s">
        <v>3</v>
      </c>
      <c r="O1324" s="1" t="s">
        <v>10</v>
      </c>
      <c r="P1324" s="1" t="s">
        <v>133</v>
      </c>
      <c r="Q1324" s="1">
        <v>5</v>
      </c>
      <c r="R1324" s="1">
        <v>20000</v>
      </c>
    </row>
    <row r="1325" spans="2:18">
      <c r="B1325" s="1" t="s">
        <v>8</v>
      </c>
      <c r="C1325" s="1" t="s">
        <v>10</v>
      </c>
      <c r="D1325" s="1" t="s">
        <v>131</v>
      </c>
      <c r="E1325" s="1">
        <v>0</v>
      </c>
      <c r="F1325" s="1">
        <v>37500</v>
      </c>
      <c r="N1325" s="1" t="s">
        <v>4</v>
      </c>
      <c r="O1325" s="1" t="s">
        <v>12</v>
      </c>
      <c r="P1325" s="1" t="s">
        <v>134</v>
      </c>
      <c r="Q1325" s="1">
        <v>10</v>
      </c>
      <c r="R1325" s="1">
        <v>110000</v>
      </c>
    </row>
    <row r="1326" spans="2:18">
      <c r="B1326" s="1" t="s">
        <v>6</v>
      </c>
      <c r="C1326" s="1" t="s">
        <v>12</v>
      </c>
      <c r="D1326" s="1" t="s">
        <v>134</v>
      </c>
      <c r="E1326" s="1">
        <v>1</v>
      </c>
      <c r="F1326" s="1">
        <v>40000</v>
      </c>
      <c r="N1326" s="1" t="s">
        <v>0</v>
      </c>
      <c r="O1326" s="1" t="s">
        <v>12</v>
      </c>
      <c r="P1326" s="1" t="s">
        <v>131</v>
      </c>
      <c r="Q1326" s="1">
        <v>3.5</v>
      </c>
      <c r="R1326" s="1">
        <v>50000</v>
      </c>
    </row>
    <row r="1327" spans="2:18">
      <c r="B1327" s="1" t="s">
        <v>4</v>
      </c>
      <c r="C1327" s="1" t="s">
        <v>12</v>
      </c>
      <c r="D1327" s="1" t="s">
        <v>133</v>
      </c>
      <c r="E1327" s="1">
        <v>15</v>
      </c>
      <c r="F1327" s="1">
        <v>85000</v>
      </c>
      <c r="N1327" s="1" t="s">
        <v>0</v>
      </c>
      <c r="O1327" s="1" t="s">
        <v>12</v>
      </c>
      <c r="P1327" s="1" t="s">
        <v>134</v>
      </c>
      <c r="Q1327" s="1">
        <v>8</v>
      </c>
      <c r="R1327" s="1">
        <v>46000</v>
      </c>
    </row>
    <row r="1328" spans="2:18">
      <c r="B1328" s="1" t="s">
        <v>0</v>
      </c>
      <c r="C1328" s="1" t="s">
        <v>34</v>
      </c>
      <c r="D1328" s="1" t="s">
        <v>133</v>
      </c>
      <c r="E1328" s="1">
        <v>1</v>
      </c>
      <c r="F1328" s="1">
        <v>30000</v>
      </c>
      <c r="N1328" s="1" t="s">
        <v>0</v>
      </c>
      <c r="O1328" s="1" t="s">
        <v>12</v>
      </c>
      <c r="P1328" s="1" t="s">
        <v>131</v>
      </c>
      <c r="Q1328" s="1">
        <v>15</v>
      </c>
      <c r="R1328" s="1">
        <v>115000</v>
      </c>
    </row>
    <row r="1329" spans="2:18">
      <c r="B1329" s="1" t="s">
        <v>2</v>
      </c>
      <c r="C1329" s="1" t="s">
        <v>24</v>
      </c>
      <c r="D1329" s="1" t="s">
        <v>133</v>
      </c>
      <c r="E1329" s="1">
        <v>7</v>
      </c>
      <c r="F1329" s="1">
        <v>52801.972114254015</v>
      </c>
      <c r="N1329" s="1" t="s">
        <v>0</v>
      </c>
      <c r="O1329" s="1" t="s">
        <v>10</v>
      </c>
      <c r="P1329" s="1" t="s">
        <v>134</v>
      </c>
      <c r="Q1329" s="1">
        <v>3</v>
      </c>
      <c r="R1329" s="1">
        <v>3205.4250037396623</v>
      </c>
    </row>
    <row r="1330" spans="2:18">
      <c r="B1330" s="1" t="s">
        <v>2</v>
      </c>
      <c r="C1330" s="1" t="s">
        <v>12</v>
      </c>
      <c r="D1330" s="1" t="s">
        <v>131</v>
      </c>
      <c r="E1330" s="1">
        <v>1</v>
      </c>
      <c r="F1330" s="1">
        <v>29000</v>
      </c>
      <c r="N1330" s="1" t="s">
        <v>3</v>
      </c>
      <c r="O1330" s="1" t="s">
        <v>99</v>
      </c>
      <c r="P1330" s="1" t="s">
        <v>133</v>
      </c>
      <c r="Q1330" s="1">
        <v>20</v>
      </c>
      <c r="R1330" s="1">
        <v>76223.966339496474</v>
      </c>
    </row>
    <row r="1331" spans="2:18">
      <c r="B1331" s="1" t="s">
        <v>5</v>
      </c>
      <c r="C1331" s="1" t="s">
        <v>12</v>
      </c>
      <c r="D1331" s="1" t="s">
        <v>134</v>
      </c>
      <c r="E1331" s="1">
        <v>1</v>
      </c>
      <c r="F1331" s="1">
        <v>48000</v>
      </c>
      <c r="N1331" s="1" t="s">
        <v>0</v>
      </c>
      <c r="O1331" s="1" t="s">
        <v>21</v>
      </c>
      <c r="P1331" s="1" t="s">
        <v>134</v>
      </c>
      <c r="Q1331" s="1">
        <v>21</v>
      </c>
      <c r="R1331" s="1">
        <v>52500</v>
      </c>
    </row>
    <row r="1332" spans="2:18">
      <c r="B1332" s="1" t="s">
        <v>5</v>
      </c>
      <c r="C1332" s="1" t="s">
        <v>12</v>
      </c>
      <c r="D1332" s="1" t="s">
        <v>134</v>
      </c>
      <c r="E1332" s="1">
        <v>1</v>
      </c>
      <c r="F1332" s="1">
        <v>48000</v>
      </c>
      <c r="N1332" s="1" t="s">
        <v>4</v>
      </c>
      <c r="O1332" s="1" t="s">
        <v>116</v>
      </c>
      <c r="P1332" s="1" t="s">
        <v>134</v>
      </c>
      <c r="Q1332" s="1">
        <v>4</v>
      </c>
      <c r="R1332" s="1">
        <v>100800</v>
      </c>
    </row>
    <row r="1333" spans="2:18">
      <c r="B1333" s="1" t="s">
        <v>0</v>
      </c>
      <c r="C1333" s="1" t="s">
        <v>114</v>
      </c>
      <c r="D1333" s="1" t="s">
        <v>131</v>
      </c>
      <c r="E1333" s="1">
        <v>0.3</v>
      </c>
      <c r="F1333" s="1">
        <v>8400</v>
      </c>
      <c r="N1333" s="1" t="s">
        <v>9</v>
      </c>
      <c r="O1333" s="1" t="s">
        <v>10</v>
      </c>
      <c r="P1333" s="1" t="s">
        <v>131</v>
      </c>
      <c r="Q1333" s="1">
        <v>5</v>
      </c>
      <c r="R1333" s="1">
        <v>21000</v>
      </c>
    </row>
    <row r="1334" spans="2:18">
      <c r="B1334" s="1" t="s">
        <v>3</v>
      </c>
      <c r="C1334" s="1" t="s">
        <v>10</v>
      </c>
      <c r="D1334" s="1" t="s">
        <v>133</v>
      </c>
      <c r="E1334" s="1">
        <v>5</v>
      </c>
      <c r="F1334" s="1">
        <v>4808.137505609493</v>
      </c>
      <c r="N1334" s="1" t="s">
        <v>0</v>
      </c>
      <c r="O1334" s="1" t="s">
        <v>12</v>
      </c>
      <c r="P1334" s="1" t="s">
        <v>132</v>
      </c>
      <c r="Q1334" s="1">
        <v>3</v>
      </c>
      <c r="R1334" s="1">
        <v>40000</v>
      </c>
    </row>
    <row r="1335" spans="2:18">
      <c r="B1335" s="1" t="s">
        <v>3</v>
      </c>
      <c r="C1335" s="1" t="s">
        <v>10</v>
      </c>
      <c r="D1335" s="1" t="s">
        <v>134</v>
      </c>
      <c r="E1335" s="1">
        <v>10</v>
      </c>
      <c r="F1335" s="1">
        <v>24931.083362419595</v>
      </c>
      <c r="N1335" s="1" t="s">
        <v>0</v>
      </c>
      <c r="O1335" s="1" t="s">
        <v>12</v>
      </c>
      <c r="P1335" s="1" t="s">
        <v>131</v>
      </c>
      <c r="Q1335" s="1">
        <v>5</v>
      </c>
      <c r="R1335" s="1">
        <v>46359</v>
      </c>
    </row>
    <row r="1336" spans="2:18">
      <c r="B1336" s="1" t="s">
        <v>0</v>
      </c>
      <c r="C1336" s="1" t="s">
        <v>10</v>
      </c>
      <c r="D1336" s="1" t="s">
        <v>133</v>
      </c>
      <c r="E1336" s="1">
        <v>4</v>
      </c>
      <c r="F1336" s="1">
        <v>12465.541681209797</v>
      </c>
      <c r="N1336" s="1" t="s">
        <v>0</v>
      </c>
      <c r="O1336" s="1" t="s">
        <v>12</v>
      </c>
      <c r="P1336" s="1" t="s">
        <v>134</v>
      </c>
      <c r="Q1336" s="1">
        <v>10</v>
      </c>
      <c r="R1336" s="1">
        <v>70000</v>
      </c>
    </row>
    <row r="1337" spans="2:18">
      <c r="B1337" s="1" t="s">
        <v>5</v>
      </c>
      <c r="C1337" s="1" t="s">
        <v>24</v>
      </c>
      <c r="D1337" s="1" t="s">
        <v>133</v>
      </c>
      <c r="E1337" s="1">
        <v>10</v>
      </c>
      <c r="F1337" s="1">
        <v>31523.565441345683</v>
      </c>
    </row>
    <row r="1338" spans="2:18">
      <c r="B1338" s="1" t="s">
        <v>3</v>
      </c>
      <c r="C1338" s="1" t="s">
        <v>10</v>
      </c>
      <c r="D1338" s="1" t="s">
        <v>131</v>
      </c>
      <c r="E1338" s="1">
        <v>10</v>
      </c>
      <c r="F1338" s="1">
        <v>17807.916687442568</v>
      </c>
      <c r="N1338" s="1" t="s">
        <v>6</v>
      </c>
      <c r="O1338">
        <f>COUNTIF(N2:N1336,"Specialist")</f>
        <v>27</v>
      </c>
    </row>
    <row r="1339" spans="2:18">
      <c r="B1339" s="1" t="s">
        <v>3</v>
      </c>
      <c r="C1339" s="1" t="s">
        <v>12</v>
      </c>
      <c r="D1339" s="1" t="s">
        <v>133</v>
      </c>
      <c r="E1339" s="1">
        <v>8</v>
      </c>
      <c r="F1339" s="1">
        <v>112000</v>
      </c>
      <c r="N1339" s="1" t="s">
        <v>1</v>
      </c>
      <c r="O1339">
        <f>COUNTIF($N$2:$N$1336,"Controller")</f>
        <v>55</v>
      </c>
    </row>
    <row r="1340" spans="2:18">
      <c r="B1340" s="1" t="s">
        <v>3</v>
      </c>
      <c r="C1340" s="1" t="s">
        <v>10</v>
      </c>
      <c r="D1340" s="1" t="s">
        <v>131</v>
      </c>
      <c r="E1340" s="1">
        <v>8</v>
      </c>
      <c r="F1340" s="1">
        <v>11000</v>
      </c>
      <c r="N1340" s="1" t="s">
        <v>0</v>
      </c>
      <c r="O1340">
        <f>COUNTIF($N$2:$N$1336,"Analyst")</f>
        <v>527</v>
      </c>
    </row>
    <row r="1341" spans="2:18">
      <c r="B1341" s="1" t="s">
        <v>1</v>
      </c>
      <c r="C1341" s="1" t="s">
        <v>99</v>
      </c>
      <c r="D1341" s="1" t="s">
        <v>133</v>
      </c>
      <c r="E1341" s="1">
        <v>20</v>
      </c>
      <c r="F1341" s="1">
        <v>114335.9495092447</v>
      </c>
      <c r="N1341" s="1" t="s">
        <v>4</v>
      </c>
      <c r="O1341">
        <f>COUNTIF($N$2:$N$1336,"CXO or Top Mgmt.")</f>
        <v>47</v>
      </c>
    </row>
    <row r="1342" spans="2:18">
      <c r="B1342" s="1" t="s">
        <v>0</v>
      </c>
      <c r="C1342" s="1" t="s">
        <v>38</v>
      </c>
      <c r="D1342" s="1" t="s">
        <v>131</v>
      </c>
      <c r="E1342" s="1">
        <v>10</v>
      </c>
      <c r="F1342" s="1">
        <v>16110</v>
      </c>
      <c r="N1342" s="1" t="s">
        <v>3</v>
      </c>
      <c r="O1342">
        <f>COUNTIF($N$2:$N$1336,"Manager")</f>
        <v>394</v>
      </c>
    </row>
    <row r="1343" spans="2:18">
      <c r="B1343" s="1" t="s">
        <v>3</v>
      </c>
      <c r="C1343" s="1" t="s">
        <v>12</v>
      </c>
      <c r="D1343" s="1" t="s">
        <v>134</v>
      </c>
      <c r="E1343" s="1">
        <v>10</v>
      </c>
      <c r="F1343" s="1">
        <v>72000</v>
      </c>
      <c r="N1343" s="1" t="s">
        <v>5</v>
      </c>
      <c r="O1343">
        <f>COUNTIF($N$2:$N$1336,"Accountant")</f>
        <v>101</v>
      </c>
    </row>
    <row r="1344" spans="2:18">
      <c r="B1344" s="1" t="s">
        <v>0</v>
      </c>
      <c r="C1344" s="1" t="s">
        <v>12</v>
      </c>
      <c r="D1344" s="1" t="s">
        <v>131</v>
      </c>
      <c r="E1344" s="1">
        <v>10</v>
      </c>
      <c r="F1344" s="1">
        <v>60000</v>
      </c>
      <c r="N1344" s="1" t="s">
        <v>8</v>
      </c>
      <c r="O1344">
        <f>COUNTIF($N$2:$N$1336,"Consultant")</f>
        <v>58</v>
      </c>
    </row>
    <row r="1345" spans="2:15">
      <c r="B1345" s="1" t="s">
        <v>0</v>
      </c>
      <c r="C1345" s="1" t="s">
        <v>12</v>
      </c>
      <c r="D1345" s="1" t="s">
        <v>134</v>
      </c>
      <c r="E1345" s="1">
        <v>6</v>
      </c>
      <c r="F1345" s="1">
        <v>67000</v>
      </c>
      <c r="N1345" s="1" t="s">
        <v>7</v>
      </c>
      <c r="O1345">
        <f>COUNTIF($N$2:$N$1336,"Reporting")</f>
        <v>71</v>
      </c>
    </row>
    <row r="1346" spans="2:15">
      <c r="B1346" s="1" t="s">
        <v>0</v>
      </c>
      <c r="C1346" s="1" t="s">
        <v>12</v>
      </c>
      <c r="D1346" s="1" t="s">
        <v>134</v>
      </c>
      <c r="E1346" s="1">
        <v>18</v>
      </c>
      <c r="F1346" s="1">
        <v>54000</v>
      </c>
      <c r="N1346" s="1" t="s">
        <v>2</v>
      </c>
      <c r="O1346">
        <f>COUNTIF($N$2:$N$1336,"Engineer")</f>
        <v>49</v>
      </c>
    </row>
    <row r="1347" spans="2:15">
      <c r="B1347" s="1" t="s">
        <v>6</v>
      </c>
      <c r="C1347" s="1" t="s">
        <v>21</v>
      </c>
      <c r="D1347" s="1" t="s">
        <v>131</v>
      </c>
      <c r="E1347" s="1">
        <v>10</v>
      </c>
      <c r="F1347" s="1">
        <v>38666</v>
      </c>
      <c r="N1347" s="1" t="s">
        <v>9</v>
      </c>
      <c r="O1347">
        <f>COUNTIF($N$2:$N$1336,"Misc.")</f>
        <v>6</v>
      </c>
    </row>
    <row r="1348" spans="2:15">
      <c r="B1348" s="1" t="s">
        <v>0</v>
      </c>
      <c r="C1348" s="1" t="s">
        <v>12</v>
      </c>
      <c r="D1348" s="1" t="s">
        <v>134</v>
      </c>
      <c r="E1348" s="1">
        <v>6</v>
      </c>
      <c r="F1348" s="1">
        <v>63000</v>
      </c>
    </row>
    <row r="1349" spans="2:15">
      <c r="B1349" s="1" t="s">
        <v>0</v>
      </c>
      <c r="C1349" s="1" t="s">
        <v>12</v>
      </c>
      <c r="D1349" s="1" t="s">
        <v>131</v>
      </c>
      <c r="E1349" s="1">
        <v>1</v>
      </c>
      <c r="F1349" s="1">
        <v>63000</v>
      </c>
    </row>
    <row r="1350" spans="2:15">
      <c r="B1350" s="1" t="s">
        <v>0</v>
      </c>
      <c r="C1350" s="1" t="s">
        <v>10</v>
      </c>
      <c r="D1350" s="1" t="s">
        <v>131</v>
      </c>
      <c r="E1350" s="1">
        <v>2</v>
      </c>
      <c r="F1350" s="1">
        <v>6410.8500074793246</v>
      </c>
    </row>
    <row r="1351" spans="2:15">
      <c r="B1351" s="1" t="s">
        <v>3</v>
      </c>
      <c r="C1351" s="1" t="s">
        <v>10</v>
      </c>
      <c r="D1351" s="1" t="s">
        <v>134</v>
      </c>
      <c r="E1351" s="1">
        <v>12</v>
      </c>
      <c r="F1351" s="1">
        <v>10684.750012465542</v>
      </c>
    </row>
    <row r="1352" spans="2:15">
      <c r="B1352" s="1" t="s">
        <v>3</v>
      </c>
      <c r="C1352" s="1" t="s">
        <v>10</v>
      </c>
      <c r="D1352" s="1" t="s">
        <v>134</v>
      </c>
      <c r="E1352" s="1">
        <v>5</v>
      </c>
      <c r="F1352" s="1">
        <v>40000</v>
      </c>
    </row>
    <row r="1353" spans="2:15">
      <c r="B1353" s="1" t="s">
        <v>0</v>
      </c>
      <c r="C1353" s="1" t="s">
        <v>10</v>
      </c>
      <c r="D1353" s="1" t="s">
        <v>134</v>
      </c>
      <c r="E1353" s="1">
        <v>6</v>
      </c>
      <c r="F1353" s="1">
        <v>6232.7708406048987</v>
      </c>
    </row>
    <row r="1354" spans="2:15">
      <c r="B1354" s="1" t="s">
        <v>9</v>
      </c>
      <c r="C1354" s="1" t="s">
        <v>10</v>
      </c>
      <c r="D1354" s="1" t="s">
        <v>133</v>
      </c>
      <c r="E1354" s="1">
        <v>12</v>
      </c>
      <c r="F1354" s="1">
        <v>41712.231189497601</v>
      </c>
    </row>
    <row r="1355" spans="2:15">
      <c r="B1355" s="1" t="s">
        <v>3</v>
      </c>
      <c r="C1355" s="1" t="s">
        <v>10</v>
      </c>
      <c r="D1355" s="1" t="s">
        <v>133</v>
      </c>
      <c r="E1355" s="1">
        <v>9</v>
      </c>
      <c r="F1355" s="1">
        <v>12465.541681209797</v>
      </c>
    </row>
    <row r="1356" spans="2:15">
      <c r="B1356" s="1" t="s">
        <v>0</v>
      </c>
      <c r="C1356" s="1" t="s">
        <v>24</v>
      </c>
      <c r="D1356" s="1" t="s">
        <v>134</v>
      </c>
      <c r="E1356" s="1">
        <v>20</v>
      </c>
      <c r="F1356" s="1">
        <v>32311.654577379326</v>
      </c>
    </row>
    <row r="1357" spans="2:15">
      <c r="B1357" s="1" t="s">
        <v>0</v>
      </c>
      <c r="C1357" s="1" t="s">
        <v>10</v>
      </c>
      <c r="D1357" s="1" t="s">
        <v>132</v>
      </c>
      <c r="E1357" s="1">
        <v>2</v>
      </c>
      <c r="F1357" s="1">
        <v>7123.1666749770275</v>
      </c>
    </row>
    <row r="1358" spans="2:15">
      <c r="B1358" s="1" t="s">
        <v>3</v>
      </c>
      <c r="C1358" s="1" t="s">
        <v>31</v>
      </c>
      <c r="D1358" s="1" t="s">
        <v>131</v>
      </c>
      <c r="E1358" s="1">
        <v>15</v>
      </c>
      <c r="F1358" s="1">
        <v>100000</v>
      </c>
    </row>
    <row r="1359" spans="2:15">
      <c r="B1359" s="1" t="s">
        <v>5</v>
      </c>
      <c r="C1359" s="1" t="s">
        <v>59</v>
      </c>
      <c r="D1359" s="1" t="s">
        <v>134</v>
      </c>
      <c r="E1359" s="1">
        <v>4</v>
      </c>
      <c r="F1359" s="1">
        <v>59819.107020370408</v>
      </c>
    </row>
    <row r="1360" spans="2:15">
      <c r="B1360" s="1" t="s">
        <v>0</v>
      </c>
      <c r="C1360" s="1" t="s">
        <v>10</v>
      </c>
      <c r="D1360" s="1" t="s">
        <v>131</v>
      </c>
      <c r="E1360" s="1">
        <v>1.5</v>
      </c>
      <c r="F1360" s="1">
        <v>25000</v>
      </c>
    </row>
    <row r="1361" spans="2:6">
      <c r="B1361" s="1" t="s">
        <v>0</v>
      </c>
      <c r="C1361" s="1" t="s">
        <v>10</v>
      </c>
      <c r="D1361" s="1" t="s">
        <v>133</v>
      </c>
      <c r="E1361" s="1">
        <v>10</v>
      </c>
      <c r="F1361" s="1">
        <v>5000</v>
      </c>
    </row>
    <row r="1362" spans="2:6">
      <c r="B1362" s="1" t="s">
        <v>5</v>
      </c>
      <c r="C1362" s="1" t="s">
        <v>26</v>
      </c>
      <c r="D1362" s="1" t="s">
        <v>131</v>
      </c>
      <c r="E1362" s="1">
        <v>3</v>
      </c>
      <c r="F1362" s="1">
        <v>64254.308353366054</v>
      </c>
    </row>
    <row r="1363" spans="2:6">
      <c r="B1363" s="1" t="s">
        <v>3</v>
      </c>
      <c r="C1363" s="1" t="s">
        <v>15</v>
      </c>
      <c r="D1363" s="1" t="s">
        <v>134</v>
      </c>
      <c r="E1363" s="1">
        <v>6</v>
      </c>
      <c r="F1363" s="1">
        <v>76223.966339496474</v>
      </c>
    </row>
    <row r="1364" spans="2:6">
      <c r="B1364" s="1" t="s">
        <v>2</v>
      </c>
      <c r="C1364" s="1" t="s">
        <v>72</v>
      </c>
      <c r="D1364" s="1" t="s">
        <v>133</v>
      </c>
      <c r="E1364" s="1">
        <v>20</v>
      </c>
      <c r="F1364" s="1">
        <v>102542.54233725216</v>
      </c>
    </row>
    <row r="1365" spans="2:6">
      <c r="B1365" s="1" t="s">
        <v>0</v>
      </c>
      <c r="C1365" s="1" t="s">
        <v>12</v>
      </c>
      <c r="D1365" s="1" t="s">
        <v>131</v>
      </c>
      <c r="E1365" s="1">
        <v>1</v>
      </c>
      <c r="F1365" s="1">
        <v>46000</v>
      </c>
    </row>
    <row r="1366" spans="2:6">
      <c r="B1366" s="1" t="s">
        <v>0</v>
      </c>
      <c r="C1366" s="1" t="s">
        <v>10</v>
      </c>
      <c r="D1366" s="1" t="s">
        <v>131</v>
      </c>
      <c r="E1366" s="1">
        <v>2</v>
      </c>
      <c r="F1366" s="1">
        <v>5000</v>
      </c>
    </row>
    <row r="1367" spans="2:6">
      <c r="B1367" s="1" t="s">
        <v>0</v>
      </c>
      <c r="C1367" s="1" t="s">
        <v>26</v>
      </c>
      <c r="D1367" s="1" t="s">
        <v>131</v>
      </c>
      <c r="E1367" s="1">
        <v>3</v>
      </c>
      <c r="F1367" s="1">
        <v>77819.106783521114</v>
      </c>
    </row>
    <row r="1368" spans="2:6">
      <c r="B1368" s="1" t="s">
        <v>3</v>
      </c>
      <c r="C1368" s="1" t="s">
        <v>10</v>
      </c>
      <c r="D1368" s="1" t="s">
        <v>133</v>
      </c>
      <c r="E1368" s="1">
        <v>27</v>
      </c>
      <c r="F1368" s="1">
        <v>6232.7708406048987</v>
      </c>
    </row>
    <row r="1369" spans="2:6">
      <c r="B1369" s="1" t="s">
        <v>0</v>
      </c>
      <c r="C1369" s="1" t="s">
        <v>24</v>
      </c>
      <c r="D1369" s="1" t="s">
        <v>131</v>
      </c>
      <c r="E1369" s="1">
        <v>34</v>
      </c>
      <c r="F1369" s="1">
        <v>55166.239522354947</v>
      </c>
    </row>
    <row r="1370" spans="2:6">
      <c r="B1370" s="1" t="s">
        <v>5</v>
      </c>
      <c r="C1370" s="1" t="s">
        <v>12</v>
      </c>
      <c r="D1370" s="1" t="s">
        <v>133</v>
      </c>
      <c r="E1370" s="1">
        <v>5</v>
      </c>
      <c r="F1370" s="1">
        <v>45000</v>
      </c>
    </row>
    <row r="1371" spans="2:6">
      <c r="B1371" s="1" t="s">
        <v>3</v>
      </c>
      <c r="C1371" s="1" t="s">
        <v>27</v>
      </c>
      <c r="D1371" s="1" t="s">
        <v>133</v>
      </c>
      <c r="E1371" s="1">
        <v>10</v>
      </c>
      <c r="F1371" s="1">
        <v>60000</v>
      </c>
    </row>
    <row r="1372" spans="2:6">
      <c r="B1372" s="1" t="s">
        <v>0</v>
      </c>
      <c r="C1372" s="1" t="s">
        <v>12</v>
      </c>
      <c r="D1372" s="1" t="s">
        <v>134</v>
      </c>
      <c r="E1372" s="1">
        <v>5</v>
      </c>
      <c r="F1372" s="1">
        <v>43000</v>
      </c>
    </row>
    <row r="1373" spans="2:6">
      <c r="B1373" s="1" t="s">
        <v>1</v>
      </c>
      <c r="C1373" s="1" t="s">
        <v>58</v>
      </c>
      <c r="D1373" s="1" t="s">
        <v>134</v>
      </c>
      <c r="E1373" s="1">
        <v>8</v>
      </c>
      <c r="F1373" s="1">
        <v>35571.184291765021</v>
      </c>
    </row>
    <row r="1374" spans="2:6">
      <c r="B1374" s="1" t="s">
        <v>0</v>
      </c>
      <c r="C1374" s="1" t="s">
        <v>12</v>
      </c>
      <c r="D1374" s="1" t="s">
        <v>134</v>
      </c>
      <c r="E1374" s="1">
        <v>12</v>
      </c>
      <c r="F1374" s="1">
        <v>48000</v>
      </c>
    </row>
    <row r="1375" spans="2:6">
      <c r="B1375" s="1" t="s">
        <v>3</v>
      </c>
      <c r="C1375" s="1" t="s">
        <v>26</v>
      </c>
      <c r="D1375" s="1" t="s">
        <v>132</v>
      </c>
      <c r="E1375" s="1">
        <v>8</v>
      </c>
      <c r="F1375" s="1">
        <v>122389.15876831629</v>
      </c>
    </row>
    <row r="1376" spans="2:6">
      <c r="B1376" s="1" t="s">
        <v>0</v>
      </c>
      <c r="C1376" s="1" t="s">
        <v>10</v>
      </c>
      <c r="D1376" s="1" t="s">
        <v>133</v>
      </c>
      <c r="E1376" s="1">
        <v>4</v>
      </c>
      <c r="F1376" s="1">
        <v>4000</v>
      </c>
    </row>
    <row r="1377" spans="2:6">
      <c r="B1377" s="1" t="s">
        <v>7</v>
      </c>
      <c r="C1377" s="1" t="s">
        <v>10</v>
      </c>
      <c r="D1377" s="1" t="s">
        <v>134</v>
      </c>
      <c r="E1377" s="1">
        <v>3</v>
      </c>
      <c r="F1377" s="1">
        <v>4451.9791718606421</v>
      </c>
    </row>
    <row r="1378" spans="2:6">
      <c r="B1378" s="1" t="s">
        <v>7</v>
      </c>
      <c r="C1378" s="1" t="s">
        <v>115</v>
      </c>
      <c r="D1378" s="1" t="s">
        <v>134</v>
      </c>
      <c r="E1378" s="1">
        <v>3</v>
      </c>
      <c r="F1378" s="1">
        <v>2953.8461538461538</v>
      </c>
    </row>
    <row r="1379" spans="2:6">
      <c r="B1379" s="1" t="s">
        <v>0</v>
      </c>
      <c r="C1379" s="1" t="s">
        <v>24</v>
      </c>
      <c r="D1379" s="1" t="s">
        <v>134</v>
      </c>
      <c r="E1379" s="1">
        <v>3</v>
      </c>
      <c r="F1379" s="1">
        <v>39404.456801682099</v>
      </c>
    </row>
    <row r="1380" spans="2:6">
      <c r="B1380" s="1" t="s">
        <v>0</v>
      </c>
      <c r="C1380" s="1" t="s">
        <v>26</v>
      </c>
      <c r="D1380" s="1" t="s">
        <v>134</v>
      </c>
      <c r="E1380" s="1">
        <v>8</v>
      </c>
      <c r="F1380" s="1">
        <v>75473.31457379504</v>
      </c>
    </row>
    <row r="1381" spans="2:6">
      <c r="B1381" s="1" t="s">
        <v>0</v>
      </c>
      <c r="C1381" s="1" t="s">
        <v>10</v>
      </c>
      <c r="D1381" s="1" t="s">
        <v>134</v>
      </c>
      <c r="E1381" s="1">
        <v>5</v>
      </c>
      <c r="F1381" s="1">
        <v>13355.937515581925</v>
      </c>
    </row>
    <row r="1382" spans="2:6">
      <c r="B1382" s="1" t="s">
        <v>3</v>
      </c>
      <c r="C1382" s="1" t="s">
        <v>10</v>
      </c>
      <c r="D1382" s="1" t="s">
        <v>134</v>
      </c>
      <c r="E1382" s="1">
        <v>10</v>
      </c>
      <c r="F1382" s="1">
        <v>25000</v>
      </c>
    </row>
    <row r="1383" spans="2:6">
      <c r="B1383" s="1" t="s">
        <v>0</v>
      </c>
      <c r="C1383" s="1" t="s">
        <v>10</v>
      </c>
      <c r="D1383" s="1" t="s">
        <v>134</v>
      </c>
      <c r="E1383" s="1">
        <v>2</v>
      </c>
      <c r="F1383" s="1">
        <v>7479.3250087258784</v>
      </c>
    </row>
    <row r="1384" spans="2:6">
      <c r="B1384" s="1" t="s">
        <v>0</v>
      </c>
      <c r="C1384" s="1" t="s">
        <v>12</v>
      </c>
      <c r="D1384" s="1" t="s">
        <v>134</v>
      </c>
      <c r="E1384" s="1">
        <v>4</v>
      </c>
      <c r="F1384" s="1">
        <v>62000</v>
      </c>
    </row>
    <row r="1385" spans="2:6">
      <c r="B1385" s="1" t="s">
        <v>0</v>
      </c>
      <c r="C1385" s="1" t="s">
        <v>12</v>
      </c>
      <c r="D1385" s="1" t="s">
        <v>134</v>
      </c>
      <c r="E1385" s="1">
        <v>1</v>
      </c>
      <c r="F1385" s="1">
        <v>48000</v>
      </c>
    </row>
    <row r="1386" spans="2:6">
      <c r="B1386" s="1" t="s">
        <v>9</v>
      </c>
      <c r="C1386" s="1" t="s">
        <v>10</v>
      </c>
      <c r="D1386" s="1" t="s">
        <v>134</v>
      </c>
      <c r="E1386" s="1">
        <v>3</v>
      </c>
      <c r="F1386" s="1">
        <v>5000</v>
      </c>
    </row>
    <row r="1387" spans="2:6">
      <c r="B1387" s="1" t="s">
        <v>7</v>
      </c>
      <c r="C1387" s="1" t="s">
        <v>10</v>
      </c>
      <c r="D1387" s="1" t="s">
        <v>131</v>
      </c>
      <c r="E1387" s="1">
        <v>6</v>
      </c>
      <c r="F1387" s="1">
        <v>4914.9850057341491</v>
      </c>
    </row>
    <row r="1388" spans="2:6">
      <c r="B1388" s="1" t="s">
        <v>0</v>
      </c>
      <c r="C1388" s="1" t="s">
        <v>12</v>
      </c>
      <c r="D1388" s="1" t="s">
        <v>132</v>
      </c>
      <c r="E1388" s="1">
        <v>3</v>
      </c>
      <c r="F1388" s="1">
        <v>75000</v>
      </c>
    </row>
    <row r="1389" spans="2:6">
      <c r="B1389" s="1" t="s">
        <v>0</v>
      </c>
      <c r="C1389" s="1" t="s">
        <v>10</v>
      </c>
      <c r="D1389" s="1" t="s">
        <v>120</v>
      </c>
      <c r="E1389" s="1">
        <v>1.6</v>
      </c>
      <c r="F1389" s="1">
        <v>4451.9791718606421</v>
      </c>
    </row>
    <row r="1390" spans="2:6">
      <c r="B1390" s="1" t="s">
        <v>7</v>
      </c>
      <c r="C1390" s="1" t="s">
        <v>10</v>
      </c>
      <c r="D1390" s="1" t="s">
        <v>131</v>
      </c>
      <c r="E1390" s="1">
        <v>6</v>
      </c>
      <c r="F1390" s="1">
        <v>8400</v>
      </c>
    </row>
    <row r="1391" spans="2:6">
      <c r="B1391" s="1" t="s">
        <v>3</v>
      </c>
      <c r="C1391" s="1" t="s">
        <v>10</v>
      </c>
      <c r="D1391" s="1" t="s">
        <v>133</v>
      </c>
      <c r="E1391" s="1">
        <v>5</v>
      </c>
      <c r="F1391" s="1">
        <v>20000</v>
      </c>
    </row>
    <row r="1392" spans="2:6">
      <c r="B1392" s="1" t="s">
        <v>4</v>
      </c>
      <c r="C1392" s="1" t="s">
        <v>12</v>
      </c>
      <c r="D1392" s="1" t="s">
        <v>134</v>
      </c>
      <c r="E1392" s="1">
        <v>10</v>
      </c>
      <c r="F1392" s="1">
        <v>110000</v>
      </c>
    </row>
    <row r="1393" spans="2:6">
      <c r="B1393" s="1" t="s">
        <v>0</v>
      </c>
      <c r="C1393" s="1" t="s">
        <v>12</v>
      </c>
      <c r="D1393" s="1" t="s">
        <v>131</v>
      </c>
      <c r="E1393" s="1">
        <v>3.5</v>
      </c>
      <c r="F1393" s="1">
        <v>50000</v>
      </c>
    </row>
    <row r="1394" spans="2:6">
      <c r="B1394" s="1" t="s">
        <v>0</v>
      </c>
      <c r="C1394" s="1" t="s">
        <v>12</v>
      </c>
      <c r="D1394" s="1" t="s">
        <v>134</v>
      </c>
      <c r="E1394" s="1">
        <v>8</v>
      </c>
      <c r="F1394" s="1">
        <v>46000</v>
      </c>
    </row>
    <row r="1395" spans="2:6">
      <c r="B1395" s="1" t="s">
        <v>0</v>
      </c>
      <c r="C1395" s="1" t="s">
        <v>12</v>
      </c>
      <c r="D1395" s="1" t="s">
        <v>131</v>
      </c>
      <c r="E1395" s="1">
        <v>15</v>
      </c>
      <c r="F1395" s="1">
        <v>115000</v>
      </c>
    </row>
    <row r="1396" spans="2:6">
      <c r="B1396" s="1" t="s">
        <v>0</v>
      </c>
      <c r="C1396" s="1" t="s">
        <v>10</v>
      </c>
      <c r="D1396" s="1" t="s">
        <v>134</v>
      </c>
      <c r="E1396" s="1">
        <v>3</v>
      </c>
      <c r="F1396" s="1">
        <v>3205.4250037396623</v>
      </c>
    </row>
    <row r="1397" spans="2:6">
      <c r="B1397" s="1" t="s">
        <v>3</v>
      </c>
      <c r="C1397" s="1" t="s">
        <v>99</v>
      </c>
      <c r="D1397" s="1" t="s">
        <v>133</v>
      </c>
      <c r="E1397" s="1">
        <v>20</v>
      </c>
      <c r="F1397" s="1">
        <v>76223.966339496474</v>
      </c>
    </row>
    <row r="1398" spans="2:6">
      <c r="B1398" s="1" t="s">
        <v>0</v>
      </c>
      <c r="C1398" s="1" t="s">
        <v>21</v>
      </c>
      <c r="D1398" s="1" t="s">
        <v>134</v>
      </c>
      <c r="E1398" s="1">
        <v>21</v>
      </c>
      <c r="F1398" s="1">
        <v>52500</v>
      </c>
    </row>
    <row r="1399" spans="2:6">
      <c r="B1399" s="1" t="s">
        <v>4</v>
      </c>
      <c r="C1399" s="1" t="s">
        <v>116</v>
      </c>
      <c r="D1399" s="1" t="s">
        <v>134</v>
      </c>
      <c r="E1399" s="1">
        <v>4</v>
      </c>
      <c r="F1399" s="1">
        <v>100800</v>
      </c>
    </row>
    <row r="1400" spans="2:6">
      <c r="B1400" s="1" t="s">
        <v>9</v>
      </c>
      <c r="C1400" s="1" t="s">
        <v>10</v>
      </c>
      <c r="D1400" s="1" t="s">
        <v>131</v>
      </c>
      <c r="E1400" s="1">
        <v>5</v>
      </c>
      <c r="F1400" s="1">
        <v>21000</v>
      </c>
    </row>
    <row r="1401" spans="2:6">
      <c r="B1401" s="1" t="s">
        <v>0</v>
      </c>
      <c r="C1401" s="1" t="s">
        <v>12</v>
      </c>
      <c r="D1401" s="1" t="s">
        <v>132</v>
      </c>
      <c r="E1401" s="1">
        <v>3</v>
      </c>
      <c r="F1401" s="1">
        <v>40000</v>
      </c>
    </row>
    <row r="1402" spans="2:6">
      <c r="B1402" s="1" t="s">
        <v>0</v>
      </c>
      <c r="C1402" s="1" t="s">
        <v>12</v>
      </c>
      <c r="D1402" s="1" t="s">
        <v>131</v>
      </c>
      <c r="E1402" s="1">
        <v>5</v>
      </c>
      <c r="F1402" s="1">
        <v>46359</v>
      </c>
    </row>
    <row r="1403" spans="2:6">
      <c r="B1403" s="1" t="s">
        <v>0</v>
      </c>
      <c r="C1403" s="1" t="s">
        <v>12</v>
      </c>
      <c r="D1403" s="1" t="s">
        <v>134</v>
      </c>
      <c r="E1403" s="1">
        <v>10</v>
      </c>
      <c r="F1403" s="1">
        <v>70000</v>
      </c>
    </row>
  </sheetData>
  <sortState ref="K5:K98">
    <sortCondition ref="K5"/>
  </sortState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C2:M479"/>
  <sheetViews>
    <sheetView workbookViewId="0">
      <selection activeCell="I2" sqref="I2:M11"/>
    </sheetView>
  </sheetViews>
  <sheetFormatPr defaultRowHeight="15"/>
  <cols>
    <col min="6" max="6" width="13" customWidth="1"/>
    <col min="7" max="7" width="14.28515625" bestFit="1" customWidth="1"/>
    <col min="9" max="9" width="17" bestFit="1" customWidth="1"/>
    <col min="10" max="10" width="8" bestFit="1" customWidth="1"/>
    <col min="11" max="11" width="12.42578125" bestFit="1" customWidth="1"/>
    <col min="12" max="12" width="4.140625" bestFit="1" customWidth="1"/>
    <col min="13" max="13" width="12" bestFit="1" customWidth="1"/>
  </cols>
  <sheetData>
    <row r="2" spans="3:13">
      <c r="C2" s="1" t="s">
        <v>6</v>
      </c>
      <c r="F2" s="1" t="s">
        <v>6</v>
      </c>
      <c r="G2">
        <f>COUNTIF(I2:I1336,"Specialist")</f>
        <v>0</v>
      </c>
      <c r="I2" s="31" t="s">
        <v>139</v>
      </c>
      <c r="J2" s="32" t="s">
        <v>135</v>
      </c>
      <c r="K2" s="32" t="s">
        <v>136</v>
      </c>
      <c r="L2" s="32" t="s">
        <v>137</v>
      </c>
      <c r="M2" s="33" t="s">
        <v>138</v>
      </c>
    </row>
    <row r="3" spans="3:13">
      <c r="C3" s="1" t="s">
        <v>1</v>
      </c>
      <c r="F3" s="1" t="s">
        <v>1</v>
      </c>
      <c r="G3">
        <f>COUNTIF(I2:I1336,"Controller")</f>
        <v>1</v>
      </c>
      <c r="I3" s="34" t="s">
        <v>0</v>
      </c>
      <c r="J3" s="35" t="s">
        <v>58</v>
      </c>
      <c r="K3" s="35" t="s">
        <v>133</v>
      </c>
      <c r="L3" s="35">
        <v>10</v>
      </c>
      <c r="M3" s="36">
        <v>19055.991584874118</v>
      </c>
    </row>
    <row r="4" spans="3:13">
      <c r="C4" s="1" t="s">
        <v>0</v>
      </c>
      <c r="F4" s="1" t="s">
        <v>0</v>
      </c>
      <c r="G4">
        <f>COUNTIF(I2:I1336,"Analyst")</f>
        <v>3</v>
      </c>
      <c r="I4" s="37" t="s">
        <v>8</v>
      </c>
      <c r="J4" s="38" t="s">
        <v>58</v>
      </c>
      <c r="K4" s="38" t="s">
        <v>133</v>
      </c>
      <c r="L4" s="38">
        <v>15</v>
      </c>
      <c r="M4" s="39">
        <v>12000</v>
      </c>
    </row>
    <row r="5" spans="3:13">
      <c r="C5" s="1" t="s">
        <v>4</v>
      </c>
      <c r="F5" s="1" t="s">
        <v>4</v>
      </c>
      <c r="G5">
        <f>COUNTIF(I2:I1336,"CXO or Top Mgmt.")</f>
        <v>1</v>
      </c>
      <c r="I5" s="34" t="s">
        <v>3</v>
      </c>
      <c r="J5" s="35" t="s">
        <v>58</v>
      </c>
      <c r="K5" s="35" t="s">
        <v>133</v>
      </c>
      <c r="L5" s="35">
        <v>10</v>
      </c>
      <c r="M5" s="36">
        <v>55262.375596134938</v>
      </c>
    </row>
    <row r="6" spans="3:13">
      <c r="C6" s="1" t="s">
        <v>3</v>
      </c>
      <c r="F6" s="1" t="s">
        <v>3</v>
      </c>
      <c r="G6">
        <f>COUNTIF(I2:I1336,"Manager")</f>
        <v>2</v>
      </c>
      <c r="I6" s="37" t="s">
        <v>0</v>
      </c>
      <c r="J6" s="38" t="s">
        <v>58</v>
      </c>
      <c r="K6" s="38" t="s">
        <v>134</v>
      </c>
      <c r="L6" s="38">
        <v>11</v>
      </c>
      <c r="M6" s="39">
        <v>47004.779242689488</v>
      </c>
    </row>
    <row r="7" spans="3:13">
      <c r="C7" s="1" t="s">
        <v>5</v>
      </c>
      <c r="F7" s="1" t="s">
        <v>5</v>
      </c>
      <c r="G7">
        <f>COUNTIF(I2:I1336,"Accountant")</f>
        <v>0</v>
      </c>
      <c r="I7" s="34" t="s">
        <v>3</v>
      </c>
      <c r="J7" s="35" t="s">
        <v>58</v>
      </c>
      <c r="K7" s="35" t="s">
        <v>134</v>
      </c>
      <c r="L7" s="35">
        <v>14</v>
      </c>
      <c r="M7" s="36">
        <v>57167.974754622352</v>
      </c>
    </row>
    <row r="8" spans="3:13">
      <c r="C8" s="1" t="s">
        <v>8</v>
      </c>
      <c r="F8" s="1" t="s">
        <v>8</v>
      </c>
      <c r="G8">
        <f>COUNTIF(I2:I1336,"Consultant")</f>
        <v>1</v>
      </c>
      <c r="I8" s="37" t="s">
        <v>4</v>
      </c>
      <c r="J8" s="38" t="s">
        <v>58</v>
      </c>
      <c r="K8" s="38" t="s">
        <v>132</v>
      </c>
      <c r="L8" s="38">
        <v>20</v>
      </c>
      <c r="M8" s="39">
        <v>127039.94389916077</v>
      </c>
    </row>
    <row r="9" spans="3:13">
      <c r="C9" s="1" t="s">
        <v>7</v>
      </c>
      <c r="F9" s="1" t="s">
        <v>7</v>
      </c>
      <c r="G9">
        <f>COUNTIF(I2:I1336,"Reporting")</f>
        <v>0</v>
      </c>
      <c r="I9" s="34" t="s">
        <v>2</v>
      </c>
      <c r="J9" s="35" t="s">
        <v>58</v>
      </c>
      <c r="K9" s="35" t="s">
        <v>134</v>
      </c>
      <c r="L9" s="35">
        <v>12</v>
      </c>
      <c r="M9" s="36">
        <v>52086.37699865592</v>
      </c>
    </row>
    <row r="10" spans="3:13">
      <c r="C10" s="1" t="s">
        <v>2</v>
      </c>
      <c r="F10" s="1" t="s">
        <v>2</v>
      </c>
      <c r="G10">
        <f>COUNTIF(I2:I1336,"Engineer")</f>
        <v>1</v>
      </c>
      <c r="I10" s="37" t="s">
        <v>0</v>
      </c>
      <c r="J10" s="38" t="s">
        <v>58</v>
      </c>
      <c r="K10" s="38" t="s">
        <v>132</v>
      </c>
      <c r="L10" s="38">
        <v>12</v>
      </c>
      <c r="M10" s="39">
        <v>38111.983169748237</v>
      </c>
    </row>
    <row r="11" spans="3:13">
      <c r="C11" s="1" t="s">
        <v>9</v>
      </c>
      <c r="F11" s="1" t="s">
        <v>9</v>
      </c>
      <c r="G11">
        <f>COUNTIF(I2:I1336,"Misc.")</f>
        <v>0</v>
      </c>
      <c r="I11" s="34" t="s">
        <v>1</v>
      </c>
      <c r="J11" s="35" t="s">
        <v>58</v>
      </c>
      <c r="K11" s="35" t="s">
        <v>134</v>
      </c>
      <c r="L11" s="35">
        <v>8</v>
      </c>
      <c r="M11" s="36">
        <v>35571.184291765021</v>
      </c>
    </row>
    <row r="12" spans="3:13">
      <c r="I12" s="37"/>
      <c r="J12" s="38"/>
      <c r="K12" s="38"/>
      <c r="L12" s="38"/>
      <c r="M12" s="39"/>
    </row>
    <row r="13" spans="3:13">
      <c r="F13" t="e">
        <f t="shared" ref="F13:F22" si="0">IF(G2=0,NA(),F2)</f>
        <v>#N/A</v>
      </c>
      <c r="G13" t="e">
        <f t="shared" ref="G13:G22" si="1">IF(F13&lt;&gt;"",G2,NA())</f>
        <v>#N/A</v>
      </c>
      <c r="I13" s="34"/>
      <c r="J13" s="35"/>
      <c r="K13" s="35"/>
      <c r="L13" s="35"/>
      <c r="M13" s="36"/>
    </row>
    <row r="14" spans="3:13">
      <c r="F14" t="str">
        <f t="shared" si="0"/>
        <v>Controller</v>
      </c>
      <c r="G14">
        <f t="shared" si="1"/>
        <v>1</v>
      </c>
      <c r="I14" s="37"/>
      <c r="J14" s="38"/>
      <c r="K14" s="38"/>
      <c r="L14" s="38"/>
      <c r="M14" s="39"/>
    </row>
    <row r="15" spans="3:13">
      <c r="F15" t="str">
        <f t="shared" si="0"/>
        <v>Analyst</v>
      </c>
      <c r="G15">
        <f t="shared" si="1"/>
        <v>3</v>
      </c>
      <c r="I15" s="34"/>
      <c r="J15" s="35"/>
      <c r="K15" s="35"/>
      <c r="L15" s="35"/>
      <c r="M15" s="36"/>
    </row>
    <row r="16" spans="3:13">
      <c r="F16" t="str">
        <f t="shared" si="0"/>
        <v>CXO or Top Mgmt.</v>
      </c>
      <c r="G16">
        <f t="shared" si="1"/>
        <v>1</v>
      </c>
      <c r="I16" s="37"/>
      <c r="J16" s="38"/>
      <c r="K16" s="38"/>
      <c r="L16" s="38"/>
      <c r="M16" s="39"/>
    </row>
    <row r="17" spans="6:13">
      <c r="F17" t="str">
        <f t="shared" si="0"/>
        <v>Manager</v>
      </c>
      <c r="G17">
        <f t="shared" si="1"/>
        <v>2</v>
      </c>
      <c r="I17" s="34"/>
      <c r="J17" s="35"/>
      <c r="K17" s="35"/>
      <c r="L17" s="35"/>
      <c r="M17" s="36"/>
    </row>
    <row r="18" spans="6:13">
      <c r="F18" t="e">
        <f t="shared" si="0"/>
        <v>#N/A</v>
      </c>
      <c r="G18" t="e">
        <f t="shared" si="1"/>
        <v>#N/A</v>
      </c>
      <c r="I18" s="1"/>
      <c r="J18" s="1"/>
      <c r="K18" s="1"/>
      <c r="L18" s="1"/>
      <c r="M18" s="1"/>
    </row>
    <row r="19" spans="6:13">
      <c r="F19" t="str">
        <f t="shared" si="0"/>
        <v>Consultant</v>
      </c>
      <c r="G19">
        <f t="shared" si="1"/>
        <v>1</v>
      </c>
      <c r="I19" s="1"/>
      <c r="J19" s="1"/>
      <c r="K19" s="1"/>
      <c r="L19" s="1"/>
      <c r="M19" s="1"/>
    </row>
    <row r="20" spans="6:13">
      <c r="F20" t="e">
        <f t="shared" si="0"/>
        <v>#N/A</v>
      </c>
      <c r="G20" t="e">
        <f t="shared" si="1"/>
        <v>#N/A</v>
      </c>
      <c r="I20" s="1"/>
      <c r="J20" s="1"/>
      <c r="K20" s="1"/>
      <c r="L20" s="1"/>
      <c r="M20" s="1"/>
    </row>
    <row r="21" spans="6:13">
      <c r="F21" t="str">
        <f t="shared" si="0"/>
        <v>Engineer</v>
      </c>
      <c r="G21">
        <f t="shared" si="1"/>
        <v>1</v>
      </c>
      <c r="I21" s="1"/>
      <c r="J21" s="1"/>
      <c r="K21" s="1"/>
      <c r="L21" s="1"/>
      <c r="M21" s="1"/>
    </row>
    <row r="22" spans="6:13">
      <c r="F22" t="e">
        <f t="shared" si="0"/>
        <v>#N/A</v>
      </c>
      <c r="G22" t="e">
        <f t="shared" si="1"/>
        <v>#N/A</v>
      </c>
      <c r="I22" s="1"/>
      <c r="J22" s="1"/>
      <c r="K22" s="1"/>
      <c r="L22" s="1"/>
      <c r="M22" s="1"/>
    </row>
    <row r="23" spans="6:13">
      <c r="F23" t="str">
        <f t="shared" ref="F23" si="2">IF(G12=0,"",F12)</f>
        <v/>
      </c>
      <c r="G23" t="str">
        <f t="shared" ref="G23" si="3">IF(F23="","",G12)</f>
        <v/>
      </c>
      <c r="I23" s="1"/>
      <c r="J23" s="1"/>
      <c r="K23" s="1"/>
      <c r="L23" s="1"/>
      <c r="M23" s="1"/>
    </row>
    <row r="24" spans="6:13">
      <c r="F24" s="1" t="s">
        <v>132</v>
      </c>
      <c r="G24">
        <f>COUNTIF(K3:K979,"1 to 2 Hours")</f>
        <v>2</v>
      </c>
      <c r="I24" s="1"/>
      <c r="J24" s="1"/>
      <c r="K24" s="1"/>
      <c r="L24" s="1"/>
      <c r="M24" s="1"/>
    </row>
    <row r="25" spans="6:13">
      <c r="F25" s="1" t="s">
        <v>133</v>
      </c>
      <c r="G25">
        <f>COUNTIF(K3:K979,"2 to 3 Hours")</f>
        <v>3</v>
      </c>
      <c r="I25" s="1"/>
      <c r="J25" s="1"/>
      <c r="K25" s="1"/>
      <c r="L25" s="1"/>
      <c r="M25" s="1"/>
    </row>
    <row r="26" spans="6:13">
      <c r="F26" s="1" t="s">
        <v>134</v>
      </c>
      <c r="G26">
        <f>COUNTIF(K3:K979,"4 to 6 Hours")</f>
        <v>4</v>
      </c>
      <c r="I26" s="1"/>
      <c r="J26" s="1"/>
      <c r="K26" s="1"/>
      <c r="L26" s="1"/>
      <c r="M26" s="1"/>
    </row>
    <row r="27" spans="6:13">
      <c r="F27" s="1" t="s">
        <v>131</v>
      </c>
      <c r="G27">
        <f>COUNTIF(K3:K979,"8 hours")</f>
        <v>0</v>
      </c>
      <c r="I27" s="1"/>
      <c r="J27" s="1"/>
      <c r="K27" s="1"/>
      <c r="L27" s="1"/>
      <c r="M27" s="1"/>
    </row>
    <row r="28" spans="6:13">
      <c r="F28" s="1" t="s">
        <v>143</v>
      </c>
      <c r="G28">
        <f>COUNTIF(K3:K979,"New to Excel")</f>
        <v>0</v>
      </c>
      <c r="I28" s="1"/>
      <c r="J28" s="1"/>
      <c r="K28" s="1"/>
      <c r="L28" s="1"/>
      <c r="M28" s="1"/>
    </row>
    <row r="29" spans="6:13">
      <c r="I29" s="1"/>
      <c r="J29" s="1"/>
      <c r="K29" s="1"/>
      <c r="L29" s="1"/>
      <c r="M29" s="1"/>
    </row>
    <row r="30" spans="6:13">
      <c r="F30" s="2" t="s">
        <v>126</v>
      </c>
      <c r="G30" t="s">
        <v>144</v>
      </c>
      <c r="I30" s="1"/>
      <c r="J30" s="1"/>
      <c r="K30" s="1"/>
      <c r="L30" s="1"/>
      <c r="M30" s="1"/>
    </row>
    <row r="31" spans="6:13">
      <c r="F31" s="1">
        <v>0</v>
      </c>
      <c r="G31" s="3">
        <v>0</v>
      </c>
      <c r="I31" s="1"/>
      <c r="J31" s="1"/>
      <c r="K31" s="1"/>
      <c r="L31" s="1"/>
      <c r="M31" s="1"/>
    </row>
    <row r="32" spans="6:13">
      <c r="F32" s="1">
        <v>0.1</v>
      </c>
      <c r="G32" s="3">
        <v>0.1</v>
      </c>
      <c r="I32" s="1"/>
      <c r="J32" s="1"/>
      <c r="K32" s="1"/>
      <c r="L32" s="1"/>
      <c r="M32" s="1"/>
    </row>
    <row r="33" spans="6:13">
      <c r="F33" s="1">
        <v>0.3</v>
      </c>
      <c r="G33" s="3">
        <v>0.3</v>
      </c>
      <c r="I33" s="1"/>
      <c r="J33" s="1"/>
      <c r="K33" s="1"/>
      <c r="L33" s="1"/>
      <c r="M33" s="1"/>
    </row>
    <row r="34" spans="6:13">
      <c r="F34" s="1">
        <v>0.5</v>
      </c>
      <c r="G34" s="3">
        <v>0.5</v>
      </c>
      <c r="I34" s="1"/>
      <c r="J34" s="1"/>
      <c r="K34" s="1"/>
      <c r="L34" s="1"/>
      <c r="M34" s="1"/>
    </row>
    <row r="35" spans="6:13">
      <c r="F35" s="1">
        <v>0.6</v>
      </c>
      <c r="G35" s="3">
        <v>0.6</v>
      </c>
      <c r="I35" s="1"/>
      <c r="J35" s="1"/>
      <c r="K35" s="1"/>
      <c r="L35" s="1"/>
      <c r="M35" s="1"/>
    </row>
    <row r="36" spans="6:13">
      <c r="F36" s="1">
        <v>0.8</v>
      </c>
      <c r="G36" s="3">
        <v>0.8</v>
      </c>
      <c r="I36" s="1"/>
      <c r="J36" s="1"/>
      <c r="K36" s="1"/>
      <c r="L36" s="1"/>
      <c r="M36" s="1"/>
    </row>
    <row r="37" spans="6:13">
      <c r="F37" s="1">
        <v>1</v>
      </c>
      <c r="G37" s="3">
        <v>1</v>
      </c>
      <c r="I37" s="1"/>
      <c r="J37" s="1"/>
      <c r="K37" s="1"/>
      <c r="L37" s="1"/>
      <c r="M37" s="1"/>
    </row>
    <row r="38" spans="6:13">
      <c r="F38" s="1">
        <v>1.1000000000000001</v>
      </c>
      <c r="G38" s="3">
        <v>1.1000000000000001</v>
      </c>
      <c r="I38" s="1"/>
      <c r="J38" s="1"/>
      <c r="K38" s="1"/>
      <c r="L38" s="1"/>
      <c r="M38" s="1"/>
    </row>
    <row r="39" spans="6:13">
      <c r="F39" s="1">
        <v>1.5</v>
      </c>
      <c r="G39" s="3">
        <v>1.5</v>
      </c>
      <c r="I39" s="1"/>
      <c r="J39" s="1"/>
      <c r="K39" s="1"/>
      <c r="L39" s="1"/>
      <c r="M39" s="1"/>
    </row>
    <row r="40" spans="6:13">
      <c r="F40" s="1">
        <v>1.6</v>
      </c>
      <c r="G40" s="3">
        <v>1.6</v>
      </c>
      <c r="I40" s="1"/>
      <c r="J40" s="1"/>
      <c r="K40" s="1"/>
      <c r="L40" s="1"/>
      <c r="M40" s="1"/>
    </row>
    <row r="41" spans="6:13">
      <c r="F41" s="1">
        <v>2</v>
      </c>
      <c r="G41" s="3">
        <v>2</v>
      </c>
      <c r="I41" s="1"/>
      <c r="J41" s="1"/>
      <c r="K41" s="1"/>
      <c r="L41" s="1"/>
      <c r="M41" s="1"/>
    </row>
    <row r="42" spans="6:13">
      <c r="F42" s="1">
        <v>2.4</v>
      </c>
      <c r="G42" s="3">
        <v>2.4</v>
      </c>
      <c r="I42" s="1"/>
      <c r="J42" s="1"/>
      <c r="K42" s="1"/>
      <c r="L42" s="1"/>
      <c r="M42" s="1"/>
    </row>
    <row r="43" spans="6:13">
      <c r="F43" s="1">
        <v>2.5</v>
      </c>
      <c r="G43" s="3">
        <v>2.5</v>
      </c>
      <c r="I43" s="1"/>
      <c r="J43" s="1"/>
      <c r="K43" s="1"/>
      <c r="L43" s="1"/>
      <c r="M43" s="1"/>
    </row>
    <row r="44" spans="6:13">
      <c r="F44" s="1">
        <v>3</v>
      </c>
      <c r="G44" s="3">
        <v>3</v>
      </c>
      <c r="I44" s="1"/>
      <c r="J44" s="1"/>
      <c r="K44" s="1"/>
      <c r="L44" s="1"/>
      <c r="M44" s="1"/>
    </row>
    <row r="45" spans="6:13">
      <c r="F45" s="1">
        <v>3.5</v>
      </c>
      <c r="G45" s="3">
        <v>3.5</v>
      </c>
      <c r="I45" s="1"/>
      <c r="J45" s="1"/>
      <c r="K45" s="1"/>
      <c r="L45" s="1"/>
      <c r="M45" s="1"/>
    </row>
    <row r="46" spans="6:13">
      <c r="F46" s="1">
        <v>4</v>
      </c>
      <c r="G46" s="3">
        <v>4</v>
      </c>
      <c r="I46" s="1"/>
      <c r="J46" s="1"/>
      <c r="K46" s="1"/>
      <c r="L46" s="1"/>
      <c r="M46" s="1"/>
    </row>
    <row r="47" spans="6:13">
      <c r="F47" s="1">
        <v>4.5</v>
      </c>
      <c r="G47" s="3">
        <v>4.5</v>
      </c>
      <c r="I47" s="1"/>
      <c r="J47" s="1"/>
      <c r="K47" s="1"/>
      <c r="L47" s="1"/>
      <c r="M47" s="1"/>
    </row>
    <row r="48" spans="6:13">
      <c r="F48" s="1">
        <v>4.5999999999999996</v>
      </c>
      <c r="G48" s="3">
        <v>4.5999999999999996</v>
      </c>
      <c r="I48" s="1"/>
      <c r="J48" s="1"/>
      <c r="K48" s="1"/>
      <c r="L48" s="1"/>
      <c r="M48" s="1"/>
    </row>
    <row r="49" spans="6:13">
      <c r="F49" s="1">
        <v>5</v>
      </c>
      <c r="G49" s="3">
        <v>5</v>
      </c>
      <c r="I49" s="1"/>
      <c r="J49" s="1"/>
      <c r="K49" s="1"/>
      <c r="L49" s="1"/>
      <c r="M49" s="1"/>
    </row>
    <row r="50" spans="6:13">
      <c r="F50" s="1">
        <v>5.5</v>
      </c>
      <c r="G50" s="3">
        <v>5.5</v>
      </c>
      <c r="I50" s="1"/>
      <c r="J50" s="1"/>
      <c r="K50" s="1"/>
      <c r="L50" s="1"/>
      <c r="M50" s="1"/>
    </row>
    <row r="51" spans="6:13">
      <c r="F51" s="1">
        <v>5.6</v>
      </c>
      <c r="G51" s="3">
        <v>5.6</v>
      </c>
      <c r="I51" s="1"/>
      <c r="J51" s="1"/>
      <c r="K51" s="1"/>
      <c r="L51" s="1"/>
      <c r="M51" s="1"/>
    </row>
    <row r="52" spans="6:13">
      <c r="F52" s="1">
        <v>6</v>
      </c>
      <c r="G52" s="3">
        <v>6</v>
      </c>
      <c r="I52" s="1"/>
      <c r="J52" s="1"/>
      <c r="K52" s="1"/>
      <c r="L52" s="1"/>
      <c r="M52" s="1"/>
    </row>
    <row r="53" spans="6:13">
      <c r="F53" s="1">
        <v>6.4</v>
      </c>
      <c r="G53" s="3">
        <v>6.4</v>
      </c>
      <c r="I53" s="1"/>
      <c r="J53" s="1"/>
      <c r="K53" s="1"/>
      <c r="L53" s="1"/>
      <c r="M53" s="1"/>
    </row>
    <row r="54" spans="6:13">
      <c r="F54" s="1">
        <v>6.5</v>
      </c>
      <c r="G54" s="3">
        <v>6.5</v>
      </c>
      <c r="I54" s="1"/>
      <c r="J54" s="1"/>
      <c r="K54" s="1"/>
      <c r="L54" s="1"/>
      <c r="M54" s="1"/>
    </row>
    <row r="55" spans="6:13">
      <c r="F55" s="1">
        <v>7</v>
      </c>
      <c r="G55" s="3">
        <v>7</v>
      </c>
      <c r="I55" s="1"/>
      <c r="J55" s="1"/>
      <c r="K55" s="1"/>
      <c r="L55" s="1"/>
      <c r="M55" s="1"/>
    </row>
    <row r="56" spans="6:13">
      <c r="F56" s="1">
        <v>7.3</v>
      </c>
      <c r="G56" s="3">
        <v>7.3</v>
      </c>
      <c r="I56" s="1"/>
      <c r="J56" s="1"/>
      <c r="K56" s="1"/>
      <c r="L56" s="1"/>
      <c r="M56" s="1"/>
    </row>
    <row r="57" spans="6:13">
      <c r="F57" s="1">
        <v>7.9</v>
      </c>
      <c r="G57" s="3">
        <v>7.9</v>
      </c>
      <c r="I57" s="1"/>
      <c r="J57" s="1"/>
      <c r="K57" s="1"/>
      <c r="L57" s="1"/>
      <c r="M57" s="1"/>
    </row>
    <row r="58" spans="6:13">
      <c r="F58" s="1">
        <v>8</v>
      </c>
      <c r="G58" s="3">
        <v>8</v>
      </c>
      <c r="I58" s="1"/>
      <c r="J58" s="1"/>
      <c r="K58" s="1"/>
      <c r="L58" s="1"/>
      <c r="M58" s="1"/>
    </row>
    <row r="59" spans="6:13">
      <c r="F59" s="1">
        <v>8.5</v>
      </c>
      <c r="G59" s="3">
        <v>8.5</v>
      </c>
      <c r="I59" s="1"/>
      <c r="J59" s="1"/>
      <c r="K59" s="1"/>
      <c r="L59" s="1"/>
      <c r="M59" s="1"/>
    </row>
    <row r="60" spans="6:13">
      <c r="F60" s="1">
        <v>9</v>
      </c>
      <c r="G60" s="3">
        <v>9</v>
      </c>
      <c r="I60" s="1"/>
      <c r="J60" s="1"/>
      <c r="K60" s="1"/>
      <c r="L60" s="1"/>
      <c r="M60" s="1"/>
    </row>
    <row r="61" spans="6:13">
      <c r="F61" s="1">
        <v>10</v>
      </c>
      <c r="G61" s="3">
        <v>10</v>
      </c>
      <c r="I61" s="1"/>
      <c r="J61" s="1"/>
      <c r="K61" s="1"/>
      <c r="L61" s="1"/>
      <c r="M61" s="1"/>
    </row>
    <row r="62" spans="6:13">
      <c r="F62" s="1">
        <v>11</v>
      </c>
      <c r="G62" s="3">
        <v>11</v>
      </c>
      <c r="I62" s="1"/>
      <c r="J62" s="1"/>
      <c r="K62" s="1"/>
      <c r="L62" s="1"/>
      <c r="M62" s="1"/>
    </row>
    <row r="63" spans="6:13">
      <c r="F63" s="1">
        <v>12</v>
      </c>
      <c r="G63" s="3">
        <v>12</v>
      </c>
      <c r="I63" s="1"/>
      <c r="J63" s="1"/>
      <c r="K63" s="1"/>
      <c r="L63" s="1"/>
      <c r="M63" s="1"/>
    </row>
    <row r="64" spans="6:13">
      <c r="F64" s="1">
        <v>13</v>
      </c>
      <c r="G64" s="3">
        <v>13</v>
      </c>
      <c r="I64" s="1"/>
      <c r="J64" s="1"/>
      <c r="K64" s="1"/>
      <c r="L64" s="1"/>
      <c r="M64" s="1"/>
    </row>
    <row r="65" spans="6:13">
      <c r="F65" s="1">
        <v>14</v>
      </c>
      <c r="G65" s="3">
        <v>14</v>
      </c>
      <c r="I65" s="1"/>
      <c r="J65" s="1"/>
      <c r="K65" s="1"/>
      <c r="L65" s="1"/>
      <c r="M65" s="1"/>
    </row>
    <row r="66" spans="6:13">
      <c r="F66" s="1">
        <v>15</v>
      </c>
      <c r="G66" s="3">
        <v>15</v>
      </c>
      <c r="I66" s="1"/>
      <c r="J66" s="1"/>
      <c r="K66" s="1"/>
      <c r="L66" s="1"/>
      <c r="M66" s="1"/>
    </row>
    <row r="67" spans="6:13">
      <c r="F67" s="1">
        <v>16</v>
      </c>
      <c r="G67" s="3">
        <v>16</v>
      </c>
      <c r="I67" s="1"/>
      <c r="J67" s="1"/>
      <c r="K67" s="1"/>
      <c r="L67" s="1"/>
      <c r="M67" s="1"/>
    </row>
    <row r="68" spans="6:13">
      <c r="F68" s="1">
        <v>17</v>
      </c>
      <c r="G68" s="3">
        <v>17</v>
      </c>
      <c r="I68" s="1"/>
      <c r="J68" s="1"/>
      <c r="K68" s="1"/>
      <c r="L68" s="1"/>
      <c r="M68" s="1"/>
    </row>
    <row r="69" spans="6:13">
      <c r="F69" s="1">
        <v>18</v>
      </c>
      <c r="G69" s="3">
        <v>18</v>
      </c>
      <c r="I69" s="1"/>
      <c r="J69" s="1"/>
      <c r="K69" s="1"/>
      <c r="L69" s="1"/>
      <c r="M69" s="1"/>
    </row>
    <row r="70" spans="6:13">
      <c r="F70" s="1">
        <v>19</v>
      </c>
      <c r="G70" s="3">
        <v>19</v>
      </c>
      <c r="I70" s="1"/>
      <c r="J70" s="1"/>
      <c r="K70" s="1"/>
      <c r="L70" s="1"/>
      <c r="M70" s="1"/>
    </row>
    <row r="71" spans="6:13">
      <c r="F71" s="1">
        <v>20</v>
      </c>
      <c r="G71" s="3">
        <v>20</v>
      </c>
      <c r="I71" s="1"/>
      <c r="J71" s="1"/>
      <c r="K71" s="1"/>
      <c r="L71" s="1"/>
      <c r="M71" s="1"/>
    </row>
    <row r="72" spans="6:13">
      <c r="F72" s="1">
        <v>21</v>
      </c>
      <c r="G72" s="3">
        <v>21</v>
      </c>
      <c r="I72" s="1"/>
      <c r="J72" s="1"/>
      <c r="K72" s="1"/>
      <c r="L72" s="1"/>
      <c r="M72" s="1"/>
    </row>
    <row r="73" spans="6:13">
      <c r="F73" s="1">
        <v>22</v>
      </c>
      <c r="G73" s="3">
        <v>22</v>
      </c>
      <c r="I73" s="1"/>
      <c r="J73" s="1"/>
      <c r="K73" s="1"/>
      <c r="L73" s="1"/>
      <c r="M73" s="1"/>
    </row>
    <row r="74" spans="6:13">
      <c r="F74" s="1">
        <v>23</v>
      </c>
      <c r="G74" s="3">
        <v>23</v>
      </c>
      <c r="I74" s="1"/>
      <c r="J74" s="1"/>
      <c r="K74" s="1"/>
      <c r="L74" s="1"/>
      <c r="M74" s="1"/>
    </row>
    <row r="75" spans="6:13">
      <c r="F75" s="1">
        <v>25</v>
      </c>
      <c r="G75" s="3">
        <v>25</v>
      </c>
      <c r="I75" s="1"/>
      <c r="J75" s="1"/>
      <c r="K75" s="1"/>
      <c r="L75" s="1"/>
      <c r="M75" s="1"/>
    </row>
    <row r="76" spans="6:13">
      <c r="F76" s="1">
        <v>26</v>
      </c>
      <c r="G76" s="3">
        <v>26</v>
      </c>
      <c r="I76" s="1"/>
      <c r="J76" s="1"/>
      <c r="K76" s="1"/>
      <c r="L76" s="1"/>
      <c r="M76" s="1"/>
    </row>
    <row r="77" spans="6:13">
      <c r="F77" s="1">
        <v>27</v>
      </c>
      <c r="G77" s="3">
        <v>27</v>
      </c>
      <c r="I77" s="1"/>
      <c r="J77" s="1"/>
      <c r="K77" s="1"/>
      <c r="L77" s="1"/>
      <c r="M77" s="1"/>
    </row>
    <row r="78" spans="6:13">
      <c r="F78" s="1">
        <v>28</v>
      </c>
      <c r="G78" s="3">
        <v>28</v>
      </c>
      <c r="I78" s="1"/>
      <c r="J78" s="1"/>
      <c r="K78" s="1"/>
      <c r="L78" s="1"/>
      <c r="M78" s="1"/>
    </row>
    <row r="79" spans="6:13">
      <c r="F79" s="1">
        <v>29</v>
      </c>
      <c r="G79" s="3">
        <v>29</v>
      </c>
      <c r="I79" s="1"/>
      <c r="J79" s="1"/>
      <c r="K79" s="1"/>
      <c r="L79" s="1"/>
      <c r="M79" s="1"/>
    </row>
    <row r="80" spans="6:13">
      <c r="F80" s="1">
        <v>30</v>
      </c>
      <c r="G80" s="3">
        <v>30</v>
      </c>
      <c r="I80" s="1"/>
      <c r="J80" s="1"/>
      <c r="K80" s="1"/>
      <c r="L80" s="1"/>
      <c r="M80" s="1"/>
    </row>
    <row r="81" spans="6:13">
      <c r="F81" s="1">
        <v>36</v>
      </c>
      <c r="G81" s="3">
        <v>36</v>
      </c>
      <c r="I81" s="1"/>
      <c r="J81" s="1"/>
      <c r="K81" s="1"/>
      <c r="L81" s="1"/>
      <c r="M81" s="1"/>
    </row>
    <row r="82" spans="6:13">
      <c r="F82" s="1" t="s">
        <v>125</v>
      </c>
      <c r="G82" s="3">
        <v>6.4691823899371075</v>
      </c>
      <c r="I82" s="1"/>
      <c r="J82" s="1"/>
      <c r="K82" s="1"/>
      <c r="L82" s="1"/>
      <c r="M82" s="1"/>
    </row>
    <row r="83" spans="6:13">
      <c r="I83" s="1"/>
      <c r="J83" s="1"/>
      <c r="K83" s="1"/>
      <c r="L83" s="1"/>
      <c r="M83" s="1"/>
    </row>
    <row r="84" spans="6:13">
      <c r="I84" s="1"/>
      <c r="J84" s="1"/>
      <c r="K84" s="1"/>
      <c r="L84" s="1"/>
      <c r="M84" s="1"/>
    </row>
    <row r="85" spans="6:13">
      <c r="I85" s="1"/>
      <c r="J85" s="1"/>
      <c r="K85" s="1"/>
      <c r="L85" s="1"/>
      <c r="M85" s="1"/>
    </row>
    <row r="86" spans="6:13">
      <c r="I86" s="1"/>
      <c r="J86" s="1"/>
      <c r="K86" s="1"/>
      <c r="L86" s="1"/>
      <c r="M86" s="1"/>
    </row>
    <row r="87" spans="6:13">
      <c r="I87" s="1"/>
      <c r="J87" s="1"/>
      <c r="K87" s="1"/>
      <c r="L87" s="1"/>
      <c r="M87" s="1"/>
    </row>
    <row r="88" spans="6:13">
      <c r="I88" s="1"/>
      <c r="J88" s="1"/>
      <c r="K88" s="1"/>
      <c r="L88" s="1"/>
      <c r="M88" s="1"/>
    </row>
    <row r="89" spans="6:13">
      <c r="I89" s="1"/>
      <c r="J89" s="1"/>
      <c r="K89" s="1"/>
      <c r="L89" s="1"/>
      <c r="M89" s="1"/>
    </row>
    <row r="90" spans="6:13">
      <c r="I90" s="1"/>
      <c r="J90" s="1"/>
      <c r="K90" s="1"/>
      <c r="L90" s="1"/>
      <c r="M90" s="1"/>
    </row>
    <row r="91" spans="6:13">
      <c r="I91" s="1"/>
      <c r="J91" s="1"/>
      <c r="K91" s="1"/>
      <c r="L91" s="1"/>
      <c r="M91" s="1"/>
    </row>
    <row r="92" spans="6:13">
      <c r="I92" s="1"/>
      <c r="J92" s="1"/>
      <c r="K92" s="1"/>
      <c r="L92" s="1"/>
      <c r="M92" s="1"/>
    </row>
    <row r="93" spans="6:13">
      <c r="I93" s="1"/>
      <c r="J93" s="1"/>
      <c r="K93" s="1"/>
      <c r="L93" s="1"/>
      <c r="M93" s="1"/>
    </row>
    <row r="94" spans="6:13">
      <c r="I94" s="1"/>
      <c r="J94" s="1"/>
      <c r="K94" s="1"/>
      <c r="L94" s="1"/>
      <c r="M94" s="1"/>
    </row>
    <row r="95" spans="6:13">
      <c r="I95" s="1"/>
      <c r="J95" s="1"/>
      <c r="K95" s="1"/>
      <c r="L95" s="1"/>
      <c r="M95" s="1"/>
    </row>
    <row r="96" spans="6:13">
      <c r="I96" s="1"/>
      <c r="J96" s="1"/>
      <c r="K96" s="1"/>
      <c r="L96" s="1"/>
      <c r="M96" s="1"/>
    </row>
    <row r="97" spans="9:13">
      <c r="I97" s="1"/>
      <c r="J97" s="1"/>
      <c r="K97" s="1"/>
      <c r="L97" s="1"/>
      <c r="M97" s="1"/>
    </row>
    <row r="98" spans="9:13">
      <c r="I98" s="1"/>
      <c r="J98" s="1"/>
      <c r="K98" s="1"/>
      <c r="L98" s="1"/>
      <c r="M98" s="1"/>
    </row>
    <row r="99" spans="9:13">
      <c r="I99" s="1"/>
      <c r="J99" s="1"/>
      <c r="K99" s="1"/>
      <c r="L99" s="1"/>
      <c r="M99" s="1"/>
    </row>
    <row r="100" spans="9:13">
      <c r="I100" s="1"/>
      <c r="J100" s="1"/>
      <c r="K100" s="1"/>
      <c r="L100" s="1"/>
      <c r="M100" s="1"/>
    </row>
    <row r="101" spans="9:13">
      <c r="I101" s="1"/>
      <c r="J101" s="1"/>
      <c r="K101" s="1"/>
      <c r="L101" s="1"/>
      <c r="M101" s="1"/>
    </row>
    <row r="102" spans="9:13">
      <c r="I102" s="1"/>
      <c r="J102" s="1"/>
      <c r="K102" s="1"/>
      <c r="L102" s="1"/>
      <c r="M102" s="1"/>
    </row>
    <row r="103" spans="9:13">
      <c r="I103" s="1"/>
      <c r="J103" s="1"/>
      <c r="K103" s="1"/>
      <c r="L103" s="1"/>
      <c r="M103" s="1"/>
    </row>
    <row r="104" spans="9:13">
      <c r="I104" s="1"/>
      <c r="J104" s="1"/>
      <c r="K104" s="1"/>
      <c r="L104" s="1"/>
      <c r="M104" s="1"/>
    </row>
    <row r="105" spans="9:13">
      <c r="I105" s="1"/>
      <c r="J105" s="1"/>
      <c r="K105" s="1"/>
      <c r="L105" s="1"/>
      <c r="M105" s="1"/>
    </row>
    <row r="106" spans="9:13">
      <c r="I106" s="1"/>
      <c r="J106" s="1"/>
      <c r="K106" s="1"/>
      <c r="L106" s="1"/>
      <c r="M106" s="1"/>
    </row>
    <row r="107" spans="9:13">
      <c r="I107" s="1"/>
      <c r="J107" s="1"/>
      <c r="K107" s="1"/>
      <c r="L107" s="1"/>
      <c r="M107" s="1"/>
    </row>
    <row r="108" spans="9:13">
      <c r="I108" s="1"/>
      <c r="J108" s="1"/>
      <c r="K108" s="1"/>
      <c r="L108" s="1"/>
      <c r="M108" s="1"/>
    </row>
    <row r="109" spans="9:13">
      <c r="I109" s="1"/>
      <c r="J109" s="1"/>
      <c r="K109" s="1"/>
      <c r="L109" s="1"/>
      <c r="M109" s="1"/>
    </row>
    <row r="110" spans="9:13">
      <c r="I110" s="1"/>
      <c r="J110" s="1"/>
      <c r="K110" s="1"/>
      <c r="L110" s="1"/>
      <c r="M110" s="1"/>
    </row>
    <row r="111" spans="9:13">
      <c r="I111" s="1"/>
      <c r="J111" s="1"/>
      <c r="K111" s="1"/>
      <c r="L111" s="1"/>
      <c r="M111" s="1"/>
    </row>
    <row r="112" spans="9:13">
      <c r="I112" s="1"/>
      <c r="J112" s="1"/>
      <c r="K112" s="1"/>
      <c r="L112" s="1"/>
      <c r="M112" s="1"/>
    </row>
    <row r="113" spans="9:13">
      <c r="I113" s="1"/>
      <c r="J113" s="1"/>
      <c r="K113" s="1"/>
      <c r="L113" s="1"/>
      <c r="M113" s="1"/>
    </row>
    <row r="114" spans="9:13">
      <c r="I114" s="1"/>
      <c r="J114" s="1"/>
      <c r="K114" s="1"/>
      <c r="L114" s="1"/>
      <c r="M114" s="1"/>
    </row>
    <row r="115" spans="9:13">
      <c r="I115" s="1"/>
      <c r="J115" s="1"/>
      <c r="K115" s="1"/>
      <c r="L115" s="1"/>
      <c r="M115" s="1"/>
    </row>
    <row r="116" spans="9:13">
      <c r="I116" s="1"/>
      <c r="J116" s="1"/>
      <c r="K116" s="1"/>
      <c r="L116" s="1"/>
      <c r="M116" s="1"/>
    </row>
    <row r="117" spans="9:13">
      <c r="I117" s="1"/>
      <c r="J117" s="1"/>
      <c r="K117" s="1"/>
      <c r="L117" s="1"/>
      <c r="M117" s="1"/>
    </row>
    <row r="118" spans="9:13">
      <c r="I118" s="1"/>
      <c r="J118" s="1"/>
      <c r="K118" s="1"/>
      <c r="L118" s="1"/>
      <c r="M118" s="1"/>
    </row>
    <row r="119" spans="9:13">
      <c r="I119" s="1"/>
      <c r="J119" s="1"/>
      <c r="K119" s="1"/>
      <c r="L119" s="1"/>
      <c r="M119" s="1"/>
    </row>
    <row r="120" spans="9:13">
      <c r="I120" s="1"/>
      <c r="J120" s="1"/>
      <c r="K120" s="1"/>
      <c r="L120" s="1"/>
      <c r="M120" s="1"/>
    </row>
    <row r="121" spans="9:13">
      <c r="I121" s="1"/>
      <c r="J121" s="1"/>
      <c r="K121" s="1"/>
      <c r="L121" s="1"/>
      <c r="M121" s="1"/>
    </row>
    <row r="122" spans="9:13">
      <c r="I122" s="1"/>
      <c r="J122" s="1"/>
      <c r="K122" s="1"/>
      <c r="L122" s="1"/>
      <c r="M122" s="1"/>
    </row>
    <row r="123" spans="9:13">
      <c r="I123" s="1"/>
      <c r="J123" s="1"/>
      <c r="K123" s="1"/>
      <c r="L123" s="1"/>
      <c r="M123" s="1"/>
    </row>
    <row r="124" spans="9:13">
      <c r="I124" s="1"/>
      <c r="J124" s="1"/>
      <c r="K124" s="1"/>
      <c r="L124" s="1"/>
      <c r="M124" s="1"/>
    </row>
    <row r="125" spans="9:13">
      <c r="I125" s="1"/>
      <c r="J125" s="1"/>
      <c r="K125" s="1"/>
      <c r="L125" s="1"/>
      <c r="M125" s="1"/>
    </row>
    <row r="126" spans="9:13">
      <c r="I126" s="1"/>
      <c r="J126" s="1"/>
      <c r="K126" s="1"/>
      <c r="L126" s="1"/>
      <c r="M126" s="1"/>
    </row>
    <row r="127" spans="9:13">
      <c r="I127" s="1"/>
      <c r="J127" s="1"/>
      <c r="K127" s="1"/>
      <c r="L127" s="1"/>
      <c r="M127" s="1"/>
    </row>
    <row r="128" spans="9:13">
      <c r="I128" s="1"/>
      <c r="J128" s="1"/>
      <c r="K128" s="1"/>
      <c r="L128" s="1"/>
      <c r="M128" s="1"/>
    </row>
    <row r="129" spans="9:13">
      <c r="I129" s="1"/>
      <c r="J129" s="1"/>
      <c r="K129" s="1"/>
      <c r="L129" s="1"/>
      <c r="M129" s="1"/>
    </row>
    <row r="130" spans="9:13">
      <c r="I130" s="1"/>
      <c r="J130" s="1"/>
      <c r="K130" s="1"/>
      <c r="L130" s="1"/>
      <c r="M130" s="1"/>
    </row>
    <row r="131" spans="9:13">
      <c r="I131" s="1"/>
      <c r="J131" s="1"/>
      <c r="K131" s="1"/>
      <c r="L131" s="1"/>
      <c r="M131" s="1"/>
    </row>
    <row r="132" spans="9:13">
      <c r="I132" s="1"/>
      <c r="J132" s="1"/>
      <c r="K132" s="1"/>
      <c r="L132" s="1"/>
      <c r="M132" s="1"/>
    </row>
    <row r="133" spans="9:13">
      <c r="I133" s="1"/>
      <c r="J133" s="1"/>
      <c r="K133" s="1"/>
      <c r="L133" s="1"/>
      <c r="M133" s="1"/>
    </row>
    <row r="134" spans="9:13">
      <c r="I134" s="1"/>
      <c r="J134" s="1"/>
      <c r="K134" s="1"/>
      <c r="L134" s="1"/>
      <c r="M134" s="1"/>
    </row>
    <row r="135" spans="9:13">
      <c r="I135" s="1"/>
      <c r="J135" s="1"/>
      <c r="K135" s="1"/>
      <c r="L135" s="1"/>
      <c r="M135" s="1"/>
    </row>
    <row r="136" spans="9:13">
      <c r="I136" s="1"/>
      <c r="J136" s="1"/>
      <c r="K136" s="1"/>
      <c r="L136" s="1"/>
      <c r="M136" s="1"/>
    </row>
    <row r="137" spans="9:13">
      <c r="I137" s="1"/>
      <c r="J137" s="1"/>
      <c r="K137" s="1"/>
      <c r="L137" s="1"/>
      <c r="M137" s="1"/>
    </row>
    <row r="138" spans="9:13">
      <c r="I138" s="1"/>
      <c r="J138" s="1"/>
      <c r="K138" s="1"/>
      <c r="L138" s="1"/>
      <c r="M138" s="1"/>
    </row>
    <row r="139" spans="9:13">
      <c r="I139" s="1"/>
      <c r="J139" s="1"/>
      <c r="K139" s="1"/>
      <c r="L139" s="1"/>
      <c r="M139" s="1"/>
    </row>
    <row r="140" spans="9:13">
      <c r="I140" s="1"/>
      <c r="J140" s="1"/>
      <c r="K140" s="1"/>
      <c r="L140" s="1"/>
      <c r="M140" s="1"/>
    </row>
    <row r="141" spans="9:13">
      <c r="I141" s="1"/>
      <c r="J141" s="1"/>
      <c r="K141" s="1"/>
      <c r="L141" s="1"/>
      <c r="M141" s="1"/>
    </row>
    <row r="142" spans="9:13">
      <c r="I142" s="1"/>
      <c r="J142" s="1"/>
      <c r="K142" s="1"/>
      <c r="L142" s="1"/>
      <c r="M142" s="1"/>
    </row>
    <row r="143" spans="9:13">
      <c r="I143" s="1"/>
      <c r="J143" s="1"/>
      <c r="K143" s="1"/>
      <c r="L143" s="1"/>
      <c r="M143" s="1"/>
    </row>
    <row r="144" spans="9:13">
      <c r="I144" s="1"/>
      <c r="J144" s="1"/>
      <c r="K144" s="1"/>
      <c r="L144" s="1"/>
      <c r="M144" s="1"/>
    </row>
    <row r="145" spans="9:13">
      <c r="I145" s="1"/>
      <c r="J145" s="1"/>
      <c r="K145" s="1"/>
      <c r="L145" s="1"/>
      <c r="M145" s="1"/>
    </row>
    <row r="146" spans="9:13">
      <c r="I146" s="1"/>
      <c r="J146" s="1"/>
      <c r="K146" s="1"/>
      <c r="L146" s="1"/>
      <c r="M146" s="1"/>
    </row>
    <row r="147" spans="9:13">
      <c r="I147" s="1"/>
      <c r="J147" s="1"/>
      <c r="K147" s="1"/>
      <c r="L147" s="1"/>
      <c r="M147" s="1"/>
    </row>
    <row r="148" spans="9:13">
      <c r="I148" s="1"/>
      <c r="J148" s="1"/>
      <c r="K148" s="1"/>
      <c r="L148" s="1"/>
      <c r="M148" s="1"/>
    </row>
    <row r="149" spans="9:13">
      <c r="I149" s="1"/>
      <c r="J149" s="1"/>
      <c r="K149" s="1"/>
      <c r="L149" s="1"/>
      <c r="M149" s="1"/>
    </row>
    <row r="150" spans="9:13">
      <c r="I150" s="1"/>
      <c r="J150" s="1"/>
      <c r="K150" s="1"/>
      <c r="L150" s="1"/>
      <c r="M150" s="1"/>
    </row>
    <row r="151" spans="9:13">
      <c r="I151" s="1"/>
      <c r="J151" s="1"/>
      <c r="K151" s="1"/>
      <c r="L151" s="1"/>
      <c r="M151" s="1"/>
    </row>
    <row r="152" spans="9:13">
      <c r="I152" s="1"/>
      <c r="J152" s="1"/>
      <c r="K152" s="1"/>
      <c r="L152" s="1"/>
      <c r="M152" s="1"/>
    </row>
    <row r="153" spans="9:13">
      <c r="I153" s="1"/>
      <c r="J153" s="1"/>
      <c r="K153" s="1"/>
      <c r="L153" s="1"/>
      <c r="M153" s="1"/>
    </row>
    <row r="154" spans="9:13">
      <c r="I154" s="1"/>
      <c r="J154" s="1"/>
      <c r="K154" s="1"/>
      <c r="L154" s="1"/>
      <c r="M154" s="1"/>
    </row>
    <row r="155" spans="9:13">
      <c r="I155" s="1"/>
      <c r="J155" s="1"/>
      <c r="K155" s="1"/>
      <c r="L155" s="1"/>
      <c r="M155" s="1"/>
    </row>
    <row r="156" spans="9:13">
      <c r="I156" s="1"/>
      <c r="J156" s="1"/>
      <c r="K156" s="1"/>
      <c r="L156" s="1"/>
      <c r="M156" s="1"/>
    </row>
    <row r="157" spans="9:13">
      <c r="I157" s="1"/>
      <c r="J157" s="1"/>
      <c r="K157" s="1"/>
      <c r="L157" s="1"/>
      <c r="M157" s="1"/>
    </row>
    <row r="158" spans="9:13">
      <c r="I158" s="1"/>
      <c r="J158" s="1"/>
      <c r="K158" s="1"/>
      <c r="L158" s="1"/>
      <c r="M158" s="1"/>
    </row>
    <row r="159" spans="9:13">
      <c r="I159" s="1"/>
      <c r="J159" s="1"/>
      <c r="K159" s="1"/>
      <c r="L159" s="1"/>
      <c r="M159" s="1"/>
    </row>
    <row r="160" spans="9:13">
      <c r="I160" s="1"/>
      <c r="J160" s="1"/>
      <c r="K160" s="1"/>
      <c r="L160" s="1"/>
      <c r="M160" s="1"/>
    </row>
    <row r="161" spans="9:13">
      <c r="I161" s="1"/>
      <c r="J161" s="1"/>
      <c r="K161" s="1"/>
      <c r="L161" s="1"/>
      <c r="M161" s="1"/>
    </row>
    <row r="162" spans="9:13">
      <c r="I162" s="1"/>
      <c r="J162" s="1"/>
      <c r="K162" s="1"/>
      <c r="L162" s="1"/>
      <c r="M162" s="1"/>
    </row>
    <row r="163" spans="9:13">
      <c r="I163" s="1"/>
      <c r="J163" s="1"/>
      <c r="K163" s="1"/>
      <c r="L163" s="1"/>
      <c r="M163" s="1"/>
    </row>
    <row r="164" spans="9:13">
      <c r="I164" s="1"/>
      <c r="J164" s="1"/>
      <c r="K164" s="1"/>
      <c r="L164" s="1"/>
      <c r="M164" s="1"/>
    </row>
    <row r="165" spans="9:13">
      <c r="I165" s="1"/>
      <c r="J165" s="1"/>
      <c r="K165" s="1"/>
      <c r="L165" s="1"/>
      <c r="M165" s="1"/>
    </row>
    <row r="166" spans="9:13">
      <c r="I166" s="1"/>
      <c r="J166" s="1"/>
      <c r="K166" s="1"/>
      <c r="L166" s="1"/>
      <c r="M166" s="1"/>
    </row>
    <row r="167" spans="9:13">
      <c r="I167" s="1"/>
      <c r="J167" s="1"/>
      <c r="K167" s="1"/>
      <c r="L167" s="1"/>
      <c r="M167" s="1"/>
    </row>
    <row r="168" spans="9:13">
      <c r="I168" s="1"/>
      <c r="J168" s="1"/>
      <c r="K168" s="1"/>
      <c r="L168" s="1"/>
      <c r="M168" s="1"/>
    </row>
    <row r="169" spans="9:13">
      <c r="I169" s="1"/>
      <c r="J169" s="1"/>
      <c r="K169" s="1"/>
      <c r="L169" s="1"/>
      <c r="M169" s="1"/>
    </row>
    <row r="170" spans="9:13">
      <c r="I170" s="1"/>
      <c r="J170" s="1"/>
      <c r="K170" s="1"/>
      <c r="L170" s="1"/>
      <c r="M170" s="1"/>
    </row>
    <row r="171" spans="9:13">
      <c r="I171" s="1"/>
      <c r="J171" s="1"/>
      <c r="K171" s="1"/>
      <c r="L171" s="1"/>
      <c r="M171" s="1"/>
    </row>
    <row r="172" spans="9:13">
      <c r="I172" s="1"/>
      <c r="J172" s="1"/>
      <c r="K172" s="1"/>
      <c r="L172" s="1"/>
      <c r="M172" s="1"/>
    </row>
    <row r="173" spans="9:13">
      <c r="I173" s="1"/>
      <c r="J173" s="1"/>
      <c r="K173" s="1"/>
      <c r="L173" s="1"/>
      <c r="M173" s="1"/>
    </row>
    <row r="174" spans="9:13">
      <c r="I174" s="1"/>
      <c r="J174" s="1"/>
      <c r="K174" s="1"/>
      <c r="L174" s="1"/>
      <c r="M174" s="1"/>
    </row>
    <row r="175" spans="9:13">
      <c r="I175" s="1"/>
      <c r="J175" s="1"/>
      <c r="K175" s="1"/>
      <c r="L175" s="1"/>
      <c r="M175" s="1"/>
    </row>
    <row r="176" spans="9:13">
      <c r="I176" s="1"/>
      <c r="J176" s="1"/>
      <c r="K176" s="1"/>
      <c r="L176" s="1"/>
      <c r="M176" s="1"/>
    </row>
    <row r="177" spans="9:13">
      <c r="I177" s="1"/>
      <c r="J177" s="1"/>
      <c r="K177" s="1"/>
      <c r="L177" s="1"/>
      <c r="M177" s="1"/>
    </row>
    <row r="178" spans="9:13">
      <c r="I178" s="1"/>
      <c r="J178" s="1"/>
      <c r="K178" s="1"/>
      <c r="L178" s="1"/>
      <c r="M178" s="1"/>
    </row>
    <row r="179" spans="9:13">
      <c r="I179" s="1"/>
      <c r="J179" s="1"/>
      <c r="K179" s="1"/>
      <c r="L179" s="1"/>
      <c r="M179" s="1"/>
    </row>
    <row r="180" spans="9:13">
      <c r="I180" s="1"/>
      <c r="J180" s="1"/>
      <c r="K180" s="1"/>
      <c r="L180" s="1"/>
      <c r="M180" s="1"/>
    </row>
    <row r="181" spans="9:13">
      <c r="I181" s="1"/>
      <c r="J181" s="1"/>
      <c r="K181" s="1"/>
      <c r="L181" s="1"/>
      <c r="M181" s="1"/>
    </row>
    <row r="182" spans="9:13">
      <c r="I182" s="1"/>
      <c r="J182" s="1"/>
      <c r="K182" s="1"/>
      <c r="L182" s="1"/>
      <c r="M182" s="1"/>
    </row>
    <row r="183" spans="9:13">
      <c r="I183" s="1"/>
      <c r="J183" s="1"/>
      <c r="K183" s="1"/>
      <c r="L183" s="1"/>
      <c r="M183" s="1"/>
    </row>
    <row r="184" spans="9:13">
      <c r="I184" s="1"/>
      <c r="J184" s="1"/>
      <c r="K184" s="1"/>
      <c r="L184" s="1"/>
      <c r="M184" s="1"/>
    </row>
    <row r="185" spans="9:13">
      <c r="I185" s="1"/>
      <c r="J185" s="1"/>
      <c r="K185" s="1"/>
      <c r="L185" s="1"/>
      <c r="M185" s="1"/>
    </row>
    <row r="186" spans="9:13">
      <c r="I186" s="1"/>
      <c r="J186" s="1"/>
      <c r="K186" s="1"/>
      <c r="L186" s="1"/>
      <c r="M186" s="1"/>
    </row>
    <row r="187" spans="9:13">
      <c r="I187" s="1"/>
      <c r="J187" s="1"/>
      <c r="K187" s="1"/>
      <c r="L187" s="1"/>
      <c r="M187" s="1"/>
    </row>
    <row r="188" spans="9:13">
      <c r="I188" s="1"/>
      <c r="J188" s="1"/>
      <c r="K188" s="1"/>
      <c r="L188" s="1"/>
      <c r="M188" s="1"/>
    </row>
    <row r="189" spans="9:13">
      <c r="I189" s="1"/>
      <c r="J189" s="1"/>
      <c r="K189" s="1"/>
      <c r="L189" s="1"/>
      <c r="M189" s="1"/>
    </row>
    <row r="190" spans="9:13">
      <c r="I190" s="1"/>
      <c r="J190" s="1"/>
      <c r="K190" s="1"/>
      <c r="L190" s="1"/>
      <c r="M190" s="1"/>
    </row>
    <row r="191" spans="9:13">
      <c r="I191" s="1"/>
      <c r="J191" s="1"/>
      <c r="K191" s="1"/>
      <c r="L191" s="1"/>
      <c r="M191" s="1"/>
    </row>
    <row r="192" spans="9:13">
      <c r="I192" s="1"/>
      <c r="J192" s="1"/>
      <c r="K192" s="1"/>
      <c r="L192" s="1"/>
      <c r="M192" s="1"/>
    </row>
    <row r="193" spans="9:13">
      <c r="I193" s="1"/>
      <c r="J193" s="1"/>
      <c r="K193" s="1"/>
      <c r="L193" s="1"/>
      <c r="M193" s="1"/>
    </row>
    <row r="194" spans="9:13">
      <c r="I194" s="1"/>
      <c r="J194" s="1"/>
      <c r="K194" s="1"/>
      <c r="L194" s="1"/>
      <c r="M194" s="1"/>
    </row>
    <row r="195" spans="9:13">
      <c r="I195" s="1"/>
      <c r="J195" s="1"/>
      <c r="K195" s="1"/>
      <c r="L195" s="1"/>
      <c r="M195" s="1"/>
    </row>
    <row r="196" spans="9:13">
      <c r="I196" s="1"/>
      <c r="J196" s="1"/>
      <c r="K196" s="1"/>
      <c r="L196" s="1"/>
      <c r="M196" s="1"/>
    </row>
    <row r="197" spans="9:13">
      <c r="I197" s="1"/>
      <c r="J197" s="1"/>
      <c r="K197" s="1"/>
      <c r="L197" s="1"/>
      <c r="M197" s="1"/>
    </row>
    <row r="198" spans="9:13">
      <c r="I198" s="1"/>
      <c r="J198" s="1"/>
      <c r="K198" s="1"/>
      <c r="L198" s="1"/>
      <c r="M198" s="1"/>
    </row>
    <row r="199" spans="9:13">
      <c r="I199" s="1"/>
      <c r="J199" s="1"/>
      <c r="K199" s="1"/>
      <c r="L199" s="1"/>
      <c r="M199" s="1"/>
    </row>
    <row r="200" spans="9:13">
      <c r="I200" s="1"/>
      <c r="J200" s="1"/>
      <c r="K200" s="1"/>
      <c r="L200" s="1"/>
      <c r="M200" s="1"/>
    </row>
    <row r="201" spans="9:13">
      <c r="I201" s="1"/>
      <c r="J201" s="1"/>
      <c r="K201" s="1"/>
      <c r="L201" s="1"/>
      <c r="M201" s="1"/>
    </row>
    <row r="202" spans="9:13">
      <c r="I202" s="1"/>
      <c r="J202" s="1"/>
      <c r="K202" s="1"/>
      <c r="L202" s="1"/>
      <c r="M202" s="1"/>
    </row>
    <row r="203" spans="9:13">
      <c r="I203" s="1"/>
      <c r="J203" s="1"/>
      <c r="K203" s="1"/>
      <c r="L203" s="1"/>
      <c r="M203" s="1"/>
    </row>
    <row r="204" spans="9:13">
      <c r="I204" s="1"/>
      <c r="J204" s="1"/>
      <c r="K204" s="1"/>
      <c r="L204" s="1"/>
      <c r="M204" s="1"/>
    </row>
    <row r="205" spans="9:13">
      <c r="I205" s="1"/>
      <c r="J205" s="1"/>
      <c r="K205" s="1"/>
      <c r="L205" s="1"/>
      <c r="M205" s="1"/>
    </row>
    <row r="206" spans="9:13">
      <c r="I206" s="1"/>
      <c r="J206" s="1"/>
      <c r="K206" s="1"/>
      <c r="L206" s="1"/>
      <c r="M206" s="1"/>
    </row>
    <row r="207" spans="9:13">
      <c r="I207" s="1"/>
      <c r="J207" s="1"/>
      <c r="K207" s="1"/>
      <c r="L207" s="1"/>
      <c r="M207" s="1"/>
    </row>
    <row r="208" spans="9:13">
      <c r="I208" s="1"/>
      <c r="J208" s="1"/>
      <c r="K208" s="1"/>
      <c r="L208" s="1"/>
      <c r="M208" s="1"/>
    </row>
    <row r="209" spans="9:13">
      <c r="I209" s="1"/>
      <c r="J209" s="1"/>
      <c r="K209" s="1"/>
      <c r="L209" s="1"/>
      <c r="M209" s="1"/>
    </row>
    <row r="210" spans="9:13">
      <c r="I210" s="1"/>
      <c r="J210" s="1"/>
      <c r="K210" s="1"/>
      <c r="L210" s="1"/>
      <c r="M210" s="1"/>
    </row>
    <row r="211" spans="9:13">
      <c r="I211" s="1"/>
      <c r="J211" s="1"/>
      <c r="K211" s="1"/>
      <c r="L211" s="1"/>
      <c r="M211" s="1"/>
    </row>
    <row r="212" spans="9:13">
      <c r="I212" s="1"/>
      <c r="J212" s="1"/>
      <c r="K212" s="1"/>
      <c r="L212" s="1"/>
      <c r="M212" s="1"/>
    </row>
    <row r="213" spans="9:13">
      <c r="I213" s="1"/>
      <c r="J213" s="1"/>
      <c r="K213" s="1"/>
      <c r="L213" s="1"/>
      <c r="M213" s="1"/>
    </row>
    <row r="214" spans="9:13">
      <c r="I214" s="1"/>
      <c r="J214" s="1"/>
      <c r="K214" s="1"/>
      <c r="L214" s="1"/>
      <c r="M214" s="1"/>
    </row>
    <row r="215" spans="9:13">
      <c r="I215" s="1"/>
      <c r="J215" s="1"/>
      <c r="K215" s="1"/>
      <c r="L215" s="1"/>
      <c r="M215" s="1"/>
    </row>
    <row r="216" spans="9:13">
      <c r="I216" s="1"/>
      <c r="J216" s="1"/>
      <c r="K216" s="1"/>
      <c r="L216" s="1"/>
      <c r="M216" s="1"/>
    </row>
    <row r="217" spans="9:13">
      <c r="I217" s="1"/>
      <c r="J217" s="1"/>
      <c r="K217" s="1"/>
      <c r="L217" s="1"/>
      <c r="M217" s="1"/>
    </row>
    <row r="218" spans="9:13">
      <c r="I218" s="1"/>
      <c r="J218" s="1"/>
      <c r="K218" s="1"/>
      <c r="L218" s="1"/>
      <c r="M218" s="1"/>
    </row>
    <row r="219" spans="9:13">
      <c r="I219" s="1"/>
      <c r="J219" s="1"/>
      <c r="K219" s="1"/>
      <c r="L219" s="1"/>
      <c r="M219" s="1"/>
    </row>
    <row r="220" spans="9:13">
      <c r="I220" s="1"/>
      <c r="J220" s="1"/>
      <c r="K220" s="1"/>
      <c r="L220" s="1"/>
      <c r="M220" s="1"/>
    </row>
    <row r="221" spans="9:13">
      <c r="I221" s="1"/>
      <c r="J221" s="1"/>
      <c r="K221" s="1"/>
      <c r="L221" s="1"/>
      <c r="M221" s="1"/>
    </row>
    <row r="222" spans="9:13">
      <c r="I222" s="1"/>
      <c r="J222" s="1"/>
      <c r="K222" s="1"/>
      <c r="L222" s="1"/>
      <c r="M222" s="1"/>
    </row>
    <row r="223" spans="9:13">
      <c r="I223" s="1"/>
      <c r="J223" s="1"/>
      <c r="K223" s="1"/>
      <c r="L223" s="1"/>
      <c r="M223" s="1"/>
    </row>
    <row r="224" spans="9:13">
      <c r="I224" s="1"/>
      <c r="J224" s="1"/>
      <c r="K224" s="1"/>
      <c r="L224" s="1"/>
      <c r="M224" s="1"/>
    </row>
    <row r="225" spans="9:13">
      <c r="I225" s="1"/>
      <c r="J225" s="1"/>
      <c r="K225" s="1"/>
      <c r="L225" s="1"/>
      <c r="M225" s="1"/>
    </row>
    <row r="226" spans="9:13">
      <c r="I226" s="1"/>
      <c r="J226" s="1"/>
      <c r="K226" s="1"/>
      <c r="L226" s="1"/>
      <c r="M226" s="1"/>
    </row>
    <row r="227" spans="9:13">
      <c r="I227" s="1"/>
      <c r="J227" s="1"/>
      <c r="K227" s="1"/>
      <c r="L227" s="1"/>
      <c r="M227" s="1"/>
    </row>
    <row r="228" spans="9:13">
      <c r="I228" s="1"/>
      <c r="J228" s="1"/>
      <c r="K228" s="1"/>
      <c r="L228" s="1"/>
      <c r="M228" s="1"/>
    </row>
    <row r="229" spans="9:13">
      <c r="I229" s="1"/>
      <c r="J229" s="1"/>
      <c r="K229" s="1"/>
      <c r="L229" s="1"/>
      <c r="M229" s="1"/>
    </row>
    <row r="230" spans="9:13">
      <c r="I230" s="1"/>
      <c r="J230" s="1"/>
      <c r="K230" s="1"/>
      <c r="L230" s="1"/>
      <c r="M230" s="1"/>
    </row>
    <row r="231" spans="9:13">
      <c r="I231" s="1"/>
      <c r="J231" s="1"/>
      <c r="K231" s="1"/>
      <c r="L231" s="1"/>
      <c r="M231" s="1"/>
    </row>
    <row r="232" spans="9:13">
      <c r="I232" s="1"/>
      <c r="J232" s="1"/>
      <c r="K232" s="1"/>
      <c r="L232" s="1"/>
      <c r="M232" s="1"/>
    </row>
    <row r="233" spans="9:13">
      <c r="I233" s="1"/>
      <c r="J233" s="1"/>
      <c r="K233" s="1"/>
      <c r="L233" s="1"/>
      <c r="M233" s="1"/>
    </row>
    <row r="234" spans="9:13">
      <c r="I234" s="1"/>
      <c r="J234" s="1"/>
      <c r="K234" s="1"/>
      <c r="L234" s="1"/>
      <c r="M234" s="1"/>
    </row>
    <row r="235" spans="9:13">
      <c r="I235" s="1"/>
      <c r="J235" s="1"/>
      <c r="K235" s="1"/>
      <c r="L235" s="1"/>
      <c r="M235" s="1"/>
    </row>
    <row r="236" spans="9:13">
      <c r="I236" s="1"/>
      <c r="J236" s="1"/>
      <c r="K236" s="1"/>
      <c r="L236" s="1"/>
      <c r="M236" s="1"/>
    </row>
    <row r="237" spans="9:13">
      <c r="I237" s="1"/>
      <c r="J237" s="1"/>
      <c r="K237" s="1"/>
      <c r="L237" s="1"/>
      <c r="M237" s="1"/>
    </row>
    <row r="238" spans="9:13">
      <c r="I238" s="1"/>
      <c r="J238" s="1"/>
      <c r="K238" s="1"/>
      <c r="L238" s="1"/>
      <c r="M238" s="1"/>
    </row>
    <row r="239" spans="9:13">
      <c r="I239" s="1"/>
      <c r="J239" s="1"/>
      <c r="K239" s="1"/>
      <c r="L239" s="1"/>
      <c r="M239" s="1"/>
    </row>
    <row r="240" spans="9:13">
      <c r="I240" s="1"/>
      <c r="J240" s="1"/>
      <c r="K240" s="1"/>
      <c r="L240" s="1"/>
      <c r="M240" s="1"/>
    </row>
    <row r="241" spans="9:13">
      <c r="I241" s="1"/>
      <c r="J241" s="1"/>
      <c r="K241" s="1"/>
      <c r="L241" s="1"/>
      <c r="M241" s="1"/>
    </row>
    <row r="242" spans="9:13">
      <c r="I242" s="1"/>
      <c r="J242" s="1"/>
      <c r="K242" s="1"/>
      <c r="L242" s="1"/>
      <c r="M242" s="1"/>
    </row>
    <row r="243" spans="9:13">
      <c r="I243" s="1"/>
      <c r="J243" s="1"/>
      <c r="K243" s="1"/>
      <c r="L243" s="1"/>
      <c r="M243" s="1"/>
    </row>
    <row r="244" spans="9:13">
      <c r="I244" s="1"/>
      <c r="J244" s="1"/>
      <c r="K244" s="1"/>
      <c r="L244" s="1"/>
      <c r="M244" s="1"/>
    </row>
    <row r="245" spans="9:13">
      <c r="I245" s="1"/>
      <c r="J245" s="1"/>
      <c r="K245" s="1"/>
      <c r="L245" s="1"/>
      <c r="M245" s="1"/>
    </row>
    <row r="246" spans="9:13">
      <c r="I246" s="1"/>
      <c r="J246" s="1"/>
      <c r="K246" s="1"/>
      <c r="L246" s="1"/>
      <c r="M246" s="1"/>
    </row>
    <row r="247" spans="9:13">
      <c r="I247" s="1"/>
      <c r="J247" s="1"/>
      <c r="K247" s="1"/>
      <c r="L247" s="1"/>
      <c r="M247" s="1"/>
    </row>
    <row r="248" spans="9:13">
      <c r="I248" s="1"/>
      <c r="J248" s="1"/>
      <c r="K248" s="1"/>
      <c r="L248" s="1"/>
      <c r="M248" s="1"/>
    </row>
    <row r="249" spans="9:13">
      <c r="I249" s="1"/>
      <c r="J249" s="1"/>
      <c r="K249" s="1"/>
      <c r="L249" s="1"/>
      <c r="M249" s="1"/>
    </row>
    <row r="250" spans="9:13">
      <c r="I250" s="1"/>
      <c r="J250" s="1"/>
      <c r="K250" s="1"/>
      <c r="L250" s="1"/>
      <c r="M250" s="1"/>
    </row>
    <row r="251" spans="9:13">
      <c r="I251" s="1"/>
      <c r="J251" s="1"/>
      <c r="K251" s="1"/>
      <c r="L251" s="1"/>
      <c r="M251" s="1"/>
    </row>
    <row r="252" spans="9:13">
      <c r="I252" s="1"/>
      <c r="J252" s="1"/>
      <c r="K252" s="1"/>
      <c r="L252" s="1"/>
      <c r="M252" s="1"/>
    </row>
    <row r="253" spans="9:13">
      <c r="I253" s="1"/>
      <c r="J253" s="1"/>
      <c r="K253" s="1"/>
      <c r="L253" s="1"/>
      <c r="M253" s="1"/>
    </row>
    <row r="254" spans="9:13">
      <c r="I254" s="1"/>
      <c r="J254" s="1"/>
      <c r="K254" s="1"/>
      <c r="L254" s="1"/>
      <c r="M254" s="1"/>
    </row>
    <row r="255" spans="9:13">
      <c r="I255" s="1"/>
      <c r="J255" s="1"/>
      <c r="K255" s="1"/>
      <c r="L255" s="1"/>
      <c r="M255" s="1"/>
    </row>
    <row r="256" spans="9:13">
      <c r="I256" s="1"/>
      <c r="J256" s="1"/>
      <c r="K256" s="1"/>
      <c r="L256" s="1"/>
      <c r="M256" s="1"/>
    </row>
    <row r="257" spans="9:13">
      <c r="I257" s="1"/>
      <c r="J257" s="1"/>
      <c r="K257" s="1"/>
      <c r="L257" s="1"/>
      <c r="M257" s="1"/>
    </row>
    <row r="258" spans="9:13">
      <c r="I258" s="1"/>
      <c r="J258" s="1"/>
      <c r="K258" s="1"/>
      <c r="L258" s="1"/>
      <c r="M258" s="1"/>
    </row>
    <row r="259" spans="9:13">
      <c r="I259" s="1"/>
      <c r="J259" s="1"/>
      <c r="K259" s="1"/>
      <c r="L259" s="1"/>
      <c r="M259" s="1"/>
    </row>
    <row r="260" spans="9:13">
      <c r="I260" s="1"/>
      <c r="J260" s="1"/>
      <c r="K260" s="1"/>
      <c r="L260" s="1"/>
      <c r="M260" s="1"/>
    </row>
    <row r="261" spans="9:13">
      <c r="I261" s="1"/>
      <c r="J261" s="1"/>
      <c r="K261" s="1"/>
      <c r="L261" s="1"/>
      <c r="M261" s="1"/>
    </row>
    <row r="262" spans="9:13">
      <c r="I262" s="1"/>
      <c r="J262" s="1"/>
      <c r="K262" s="1"/>
      <c r="L262" s="1"/>
      <c r="M262" s="1"/>
    </row>
    <row r="263" spans="9:13">
      <c r="I263" s="1"/>
      <c r="J263" s="1"/>
      <c r="K263" s="1"/>
      <c r="L263" s="1"/>
      <c r="M263" s="1"/>
    </row>
    <row r="264" spans="9:13">
      <c r="I264" s="1"/>
      <c r="J264" s="1"/>
      <c r="K264" s="1"/>
      <c r="L264" s="1"/>
      <c r="M264" s="1"/>
    </row>
    <row r="265" spans="9:13">
      <c r="I265" s="1"/>
      <c r="J265" s="1"/>
      <c r="K265" s="1"/>
      <c r="L265" s="1"/>
      <c r="M265" s="1"/>
    </row>
    <row r="266" spans="9:13">
      <c r="I266" s="1"/>
      <c r="J266" s="1"/>
      <c r="K266" s="1"/>
      <c r="L266" s="1"/>
      <c r="M266" s="1"/>
    </row>
    <row r="267" spans="9:13">
      <c r="I267" s="1"/>
      <c r="J267" s="1"/>
      <c r="K267" s="1"/>
      <c r="L267" s="1"/>
      <c r="M267" s="1"/>
    </row>
    <row r="268" spans="9:13">
      <c r="I268" s="1"/>
      <c r="J268" s="1"/>
      <c r="K268" s="1"/>
      <c r="L268" s="1"/>
      <c r="M268" s="1"/>
    </row>
    <row r="269" spans="9:13">
      <c r="I269" s="1"/>
      <c r="J269" s="1"/>
      <c r="K269" s="1"/>
      <c r="L269" s="1"/>
      <c r="M269" s="1"/>
    </row>
    <row r="270" spans="9:13">
      <c r="I270" s="1"/>
      <c r="J270" s="1"/>
      <c r="K270" s="1"/>
      <c r="L270" s="1"/>
      <c r="M270" s="1"/>
    </row>
    <row r="271" spans="9:13">
      <c r="I271" s="1"/>
      <c r="J271" s="1"/>
      <c r="K271" s="1"/>
      <c r="L271" s="1"/>
      <c r="M271" s="1"/>
    </row>
    <row r="272" spans="9:13">
      <c r="I272" s="1"/>
      <c r="J272" s="1"/>
      <c r="K272" s="1"/>
      <c r="L272" s="1"/>
      <c r="M272" s="1"/>
    </row>
    <row r="273" spans="9:13">
      <c r="I273" s="1"/>
      <c r="J273" s="1"/>
      <c r="K273" s="1"/>
      <c r="L273" s="1"/>
      <c r="M273" s="1"/>
    </row>
    <row r="274" spans="9:13">
      <c r="I274" s="1"/>
      <c r="J274" s="1"/>
      <c r="K274" s="1"/>
      <c r="L274" s="1"/>
      <c r="M274" s="1"/>
    </row>
    <row r="275" spans="9:13">
      <c r="I275" s="1"/>
      <c r="J275" s="1"/>
      <c r="K275" s="1"/>
      <c r="L275" s="1"/>
      <c r="M275" s="1"/>
    </row>
    <row r="276" spans="9:13">
      <c r="I276" s="1"/>
      <c r="J276" s="1"/>
      <c r="K276" s="1"/>
      <c r="L276" s="1"/>
      <c r="M276" s="1"/>
    </row>
    <row r="277" spans="9:13">
      <c r="I277" s="1"/>
      <c r="J277" s="1"/>
      <c r="K277" s="1"/>
      <c r="L277" s="1"/>
      <c r="M277" s="1"/>
    </row>
    <row r="278" spans="9:13">
      <c r="I278" s="1"/>
      <c r="J278" s="1"/>
      <c r="K278" s="1"/>
      <c r="L278" s="1"/>
      <c r="M278" s="1"/>
    </row>
    <row r="279" spans="9:13">
      <c r="I279" s="1"/>
      <c r="J279" s="1"/>
      <c r="K279" s="1"/>
      <c r="L279" s="1"/>
      <c r="M279" s="1"/>
    </row>
    <row r="280" spans="9:13">
      <c r="I280" s="1"/>
      <c r="J280" s="1"/>
      <c r="K280" s="1"/>
      <c r="L280" s="1"/>
      <c r="M280" s="1"/>
    </row>
    <row r="281" spans="9:13">
      <c r="I281" s="1"/>
      <c r="J281" s="1"/>
      <c r="K281" s="1"/>
      <c r="L281" s="1"/>
      <c r="M281" s="1"/>
    </row>
    <row r="282" spans="9:13">
      <c r="I282" s="1"/>
      <c r="J282" s="1"/>
      <c r="K282" s="1"/>
      <c r="L282" s="1"/>
      <c r="M282" s="1"/>
    </row>
    <row r="283" spans="9:13">
      <c r="I283" s="1"/>
      <c r="J283" s="1"/>
      <c r="K283" s="1"/>
      <c r="L283" s="1"/>
      <c r="M283" s="1"/>
    </row>
    <row r="284" spans="9:13">
      <c r="I284" s="1"/>
      <c r="J284" s="1"/>
      <c r="K284" s="1"/>
      <c r="L284" s="1"/>
      <c r="M284" s="1"/>
    </row>
    <row r="285" spans="9:13">
      <c r="I285" s="1"/>
      <c r="J285" s="1"/>
      <c r="K285" s="1"/>
      <c r="L285" s="1"/>
      <c r="M285" s="1"/>
    </row>
    <row r="286" spans="9:13">
      <c r="I286" s="1"/>
      <c r="J286" s="1"/>
      <c r="K286" s="1"/>
      <c r="L286" s="1"/>
      <c r="M286" s="1"/>
    </row>
    <row r="287" spans="9:13">
      <c r="I287" s="1"/>
      <c r="J287" s="1"/>
      <c r="K287" s="1"/>
      <c r="L287" s="1"/>
      <c r="M287" s="1"/>
    </row>
    <row r="288" spans="9:13">
      <c r="I288" s="1"/>
      <c r="J288" s="1"/>
      <c r="K288" s="1"/>
      <c r="L288" s="1"/>
      <c r="M288" s="1"/>
    </row>
    <row r="289" spans="9:13">
      <c r="I289" s="1"/>
      <c r="J289" s="1"/>
      <c r="K289" s="1"/>
      <c r="L289" s="1"/>
      <c r="M289" s="1"/>
    </row>
    <row r="290" spans="9:13">
      <c r="I290" s="1"/>
      <c r="J290" s="1"/>
      <c r="K290" s="1"/>
      <c r="L290" s="1"/>
      <c r="M290" s="1"/>
    </row>
    <row r="291" spans="9:13">
      <c r="I291" s="1"/>
      <c r="J291" s="1"/>
      <c r="K291" s="1"/>
      <c r="L291" s="1"/>
      <c r="M291" s="1"/>
    </row>
    <row r="292" spans="9:13">
      <c r="I292" s="1"/>
      <c r="J292" s="1"/>
      <c r="K292" s="1"/>
      <c r="L292" s="1"/>
      <c r="M292" s="1"/>
    </row>
    <row r="293" spans="9:13">
      <c r="I293" s="1"/>
      <c r="J293" s="1"/>
      <c r="K293" s="1"/>
      <c r="L293" s="1"/>
      <c r="M293" s="1"/>
    </row>
    <row r="294" spans="9:13">
      <c r="I294" s="1"/>
      <c r="J294" s="1"/>
      <c r="K294" s="1"/>
      <c r="L294" s="1"/>
      <c r="M294" s="1"/>
    </row>
    <row r="295" spans="9:13">
      <c r="I295" s="1"/>
      <c r="J295" s="1"/>
      <c r="K295" s="1"/>
      <c r="L295" s="1"/>
      <c r="M295" s="1"/>
    </row>
    <row r="296" spans="9:13">
      <c r="I296" s="1"/>
      <c r="J296" s="1"/>
      <c r="K296" s="1"/>
      <c r="L296" s="1"/>
      <c r="M296" s="1"/>
    </row>
    <row r="297" spans="9:13">
      <c r="I297" s="1"/>
      <c r="J297" s="1"/>
      <c r="K297" s="1"/>
      <c r="L297" s="1"/>
      <c r="M297" s="1"/>
    </row>
    <row r="298" spans="9:13">
      <c r="I298" s="1"/>
      <c r="J298" s="1"/>
      <c r="K298" s="1"/>
      <c r="L298" s="1"/>
      <c r="M298" s="1"/>
    </row>
    <row r="299" spans="9:13">
      <c r="I299" s="1"/>
      <c r="J299" s="1"/>
      <c r="K299" s="1"/>
      <c r="L299" s="1"/>
      <c r="M299" s="1"/>
    </row>
    <row r="300" spans="9:13">
      <c r="I300" s="1"/>
      <c r="J300" s="1"/>
      <c r="K300" s="1"/>
      <c r="L300" s="1"/>
      <c r="M300" s="1"/>
    </row>
    <row r="301" spans="9:13">
      <c r="I301" s="1"/>
      <c r="J301" s="1"/>
      <c r="K301" s="1"/>
      <c r="L301" s="1"/>
      <c r="M301" s="1"/>
    </row>
    <row r="302" spans="9:13">
      <c r="I302" s="1"/>
      <c r="J302" s="1"/>
      <c r="K302" s="1"/>
      <c r="L302" s="1"/>
      <c r="M302" s="1"/>
    </row>
    <row r="303" spans="9:13">
      <c r="I303" s="1"/>
      <c r="J303" s="1"/>
      <c r="K303" s="1"/>
      <c r="L303" s="1"/>
      <c r="M303" s="1"/>
    </row>
    <row r="304" spans="9:13">
      <c r="I304" s="1"/>
      <c r="J304" s="1"/>
      <c r="K304" s="1"/>
      <c r="L304" s="1"/>
      <c r="M304" s="1"/>
    </row>
    <row r="305" spans="9:13">
      <c r="I305" s="1"/>
      <c r="J305" s="1"/>
      <c r="K305" s="1"/>
      <c r="L305" s="1"/>
      <c r="M305" s="1"/>
    </row>
    <row r="306" spans="9:13">
      <c r="I306" s="1"/>
      <c r="J306" s="1"/>
      <c r="K306" s="1"/>
      <c r="L306" s="1"/>
      <c r="M306" s="1"/>
    </row>
    <row r="307" spans="9:13">
      <c r="I307" s="1"/>
      <c r="J307" s="1"/>
      <c r="K307" s="1"/>
      <c r="L307" s="1"/>
      <c r="M307" s="1"/>
    </row>
    <row r="308" spans="9:13">
      <c r="I308" s="1"/>
      <c r="J308" s="1"/>
      <c r="K308" s="1"/>
      <c r="L308" s="1"/>
      <c r="M308" s="1"/>
    </row>
    <row r="309" spans="9:13">
      <c r="I309" s="1"/>
      <c r="J309" s="1"/>
      <c r="K309" s="1"/>
      <c r="L309" s="1"/>
      <c r="M309" s="1"/>
    </row>
    <row r="310" spans="9:13">
      <c r="I310" s="1"/>
      <c r="J310" s="1"/>
      <c r="K310" s="1"/>
      <c r="L310" s="1"/>
      <c r="M310" s="1"/>
    </row>
    <row r="311" spans="9:13">
      <c r="I311" s="1"/>
      <c r="J311" s="1"/>
      <c r="K311" s="1"/>
      <c r="L311" s="1"/>
      <c r="M311" s="1"/>
    </row>
    <row r="312" spans="9:13">
      <c r="I312" s="1"/>
      <c r="J312" s="1"/>
      <c r="K312" s="1"/>
      <c r="L312" s="1"/>
      <c r="M312" s="1"/>
    </row>
    <row r="313" spans="9:13">
      <c r="I313" s="1"/>
      <c r="J313" s="1"/>
      <c r="K313" s="1"/>
      <c r="L313" s="1"/>
      <c r="M313" s="1"/>
    </row>
    <row r="314" spans="9:13">
      <c r="I314" s="1"/>
      <c r="J314" s="1"/>
      <c r="K314" s="1"/>
      <c r="L314" s="1"/>
      <c r="M314" s="1"/>
    </row>
    <row r="315" spans="9:13">
      <c r="I315" s="1"/>
      <c r="J315" s="1"/>
      <c r="K315" s="1"/>
      <c r="L315" s="1"/>
      <c r="M315" s="1"/>
    </row>
    <row r="316" spans="9:13">
      <c r="I316" s="1"/>
      <c r="J316" s="1"/>
      <c r="K316" s="1"/>
      <c r="L316" s="1"/>
      <c r="M316" s="1"/>
    </row>
    <row r="317" spans="9:13">
      <c r="I317" s="1"/>
      <c r="J317" s="1"/>
      <c r="K317" s="1"/>
      <c r="L317" s="1"/>
      <c r="M317" s="1"/>
    </row>
    <row r="318" spans="9:13">
      <c r="I318" s="1"/>
      <c r="J318" s="1"/>
      <c r="K318" s="1"/>
      <c r="L318" s="1"/>
      <c r="M318" s="1"/>
    </row>
    <row r="319" spans="9:13">
      <c r="I319" s="1"/>
      <c r="J319" s="1"/>
      <c r="K319" s="1"/>
      <c r="L319" s="1"/>
      <c r="M319" s="1"/>
    </row>
    <row r="320" spans="9:13">
      <c r="I320" s="1"/>
      <c r="J320" s="1"/>
      <c r="K320" s="1"/>
      <c r="L320" s="1"/>
      <c r="M320" s="1"/>
    </row>
    <row r="321" spans="9:13">
      <c r="I321" s="1"/>
      <c r="J321" s="1"/>
      <c r="K321" s="1"/>
      <c r="L321" s="1"/>
      <c r="M321" s="1"/>
    </row>
    <row r="322" spans="9:13">
      <c r="I322" s="1"/>
      <c r="J322" s="1"/>
      <c r="K322" s="1"/>
      <c r="L322" s="1"/>
      <c r="M322" s="1"/>
    </row>
    <row r="323" spans="9:13">
      <c r="I323" s="1"/>
      <c r="J323" s="1"/>
      <c r="K323" s="1"/>
      <c r="L323" s="1"/>
      <c r="M323" s="1"/>
    </row>
    <row r="324" spans="9:13">
      <c r="I324" s="1"/>
      <c r="J324" s="1"/>
      <c r="K324" s="1"/>
      <c r="L324" s="1"/>
      <c r="M324" s="1"/>
    </row>
    <row r="325" spans="9:13">
      <c r="I325" s="1"/>
      <c r="J325" s="1"/>
      <c r="K325" s="1"/>
      <c r="L325" s="1"/>
      <c r="M325" s="1"/>
    </row>
    <row r="326" spans="9:13">
      <c r="I326" s="1"/>
      <c r="J326" s="1"/>
      <c r="K326" s="1"/>
      <c r="L326" s="1"/>
      <c r="M326" s="1"/>
    </row>
    <row r="327" spans="9:13">
      <c r="I327" s="1"/>
      <c r="J327" s="1"/>
      <c r="K327" s="1"/>
      <c r="L327" s="1"/>
      <c r="M327" s="1"/>
    </row>
    <row r="328" spans="9:13">
      <c r="I328" s="1"/>
      <c r="J328" s="1"/>
      <c r="K328" s="1"/>
      <c r="L328" s="1"/>
      <c r="M328" s="1"/>
    </row>
    <row r="329" spans="9:13">
      <c r="I329" s="1"/>
      <c r="J329" s="1"/>
      <c r="K329" s="1"/>
      <c r="L329" s="1"/>
      <c r="M329" s="1"/>
    </row>
    <row r="330" spans="9:13">
      <c r="I330" s="1"/>
      <c r="J330" s="1"/>
      <c r="K330" s="1"/>
      <c r="L330" s="1"/>
      <c r="M330" s="1"/>
    </row>
    <row r="331" spans="9:13">
      <c r="I331" s="1"/>
      <c r="J331" s="1"/>
      <c r="K331" s="1"/>
      <c r="L331" s="1"/>
      <c r="M331" s="1"/>
    </row>
    <row r="332" spans="9:13">
      <c r="I332" s="1"/>
      <c r="J332" s="1"/>
      <c r="K332" s="1"/>
      <c r="L332" s="1"/>
      <c r="M332" s="1"/>
    </row>
    <row r="333" spans="9:13">
      <c r="I333" s="1"/>
      <c r="J333" s="1"/>
      <c r="K333" s="1"/>
      <c r="L333" s="1"/>
      <c r="M333" s="1"/>
    </row>
    <row r="334" spans="9:13">
      <c r="I334" s="1"/>
      <c r="J334" s="1"/>
      <c r="K334" s="1"/>
      <c r="L334" s="1"/>
      <c r="M334" s="1"/>
    </row>
    <row r="335" spans="9:13">
      <c r="I335" s="1"/>
      <c r="J335" s="1"/>
      <c r="K335" s="1"/>
      <c r="L335" s="1"/>
      <c r="M335" s="1"/>
    </row>
    <row r="336" spans="9:13">
      <c r="I336" s="1"/>
      <c r="J336" s="1"/>
      <c r="K336" s="1"/>
      <c r="L336" s="1"/>
      <c r="M336" s="1"/>
    </row>
    <row r="337" spans="9:13">
      <c r="I337" s="1"/>
      <c r="J337" s="1"/>
      <c r="K337" s="1"/>
      <c r="L337" s="1"/>
      <c r="M337" s="1"/>
    </row>
    <row r="338" spans="9:13">
      <c r="I338" s="1"/>
      <c r="J338" s="1"/>
      <c r="K338" s="1"/>
      <c r="L338" s="1"/>
      <c r="M338" s="1"/>
    </row>
    <row r="339" spans="9:13">
      <c r="I339" s="1"/>
      <c r="J339" s="1"/>
      <c r="K339" s="1"/>
      <c r="L339" s="1"/>
      <c r="M339" s="1"/>
    </row>
    <row r="340" spans="9:13">
      <c r="I340" s="1"/>
      <c r="J340" s="1"/>
      <c r="K340" s="1"/>
      <c r="L340" s="1"/>
      <c r="M340" s="1"/>
    </row>
    <row r="341" spans="9:13">
      <c r="I341" s="1"/>
      <c r="J341" s="1"/>
      <c r="K341" s="1"/>
      <c r="L341" s="1"/>
      <c r="M341" s="1"/>
    </row>
    <row r="342" spans="9:13">
      <c r="I342" s="1"/>
      <c r="J342" s="1"/>
      <c r="K342" s="1"/>
      <c r="L342" s="1"/>
      <c r="M342" s="1"/>
    </row>
    <row r="343" spans="9:13">
      <c r="I343" s="1"/>
      <c r="J343" s="1"/>
      <c r="K343" s="1"/>
      <c r="L343" s="1"/>
      <c r="M343" s="1"/>
    </row>
    <row r="344" spans="9:13">
      <c r="I344" s="1"/>
      <c r="J344" s="1"/>
      <c r="K344" s="1"/>
      <c r="L344" s="1"/>
      <c r="M344" s="1"/>
    </row>
    <row r="345" spans="9:13">
      <c r="I345" s="1"/>
      <c r="J345" s="1"/>
      <c r="K345" s="1"/>
      <c r="L345" s="1"/>
      <c r="M345" s="1"/>
    </row>
    <row r="346" spans="9:13">
      <c r="I346" s="1"/>
      <c r="J346" s="1"/>
      <c r="K346" s="1"/>
      <c r="L346" s="1"/>
      <c r="M346" s="1"/>
    </row>
    <row r="347" spans="9:13">
      <c r="I347" s="1"/>
      <c r="J347" s="1"/>
      <c r="K347" s="1"/>
      <c r="L347" s="1"/>
      <c r="M347" s="1"/>
    </row>
    <row r="348" spans="9:13">
      <c r="I348" s="1"/>
      <c r="J348" s="1"/>
      <c r="K348" s="1"/>
      <c r="L348" s="1"/>
      <c r="M348" s="1"/>
    </row>
    <row r="349" spans="9:13">
      <c r="I349" s="1"/>
      <c r="J349" s="1"/>
      <c r="K349" s="1"/>
      <c r="L349" s="1"/>
      <c r="M349" s="1"/>
    </row>
    <row r="350" spans="9:13">
      <c r="I350" s="1"/>
      <c r="J350" s="1"/>
      <c r="K350" s="1"/>
      <c r="L350" s="1"/>
      <c r="M350" s="1"/>
    </row>
    <row r="351" spans="9:13">
      <c r="I351" s="1"/>
      <c r="J351" s="1"/>
      <c r="K351" s="1"/>
      <c r="L351" s="1"/>
      <c r="M351" s="1"/>
    </row>
    <row r="352" spans="9:13">
      <c r="I352" s="1"/>
      <c r="J352" s="1"/>
      <c r="K352" s="1"/>
      <c r="L352" s="1"/>
      <c r="M352" s="1"/>
    </row>
    <row r="353" spans="9:13">
      <c r="I353" s="1"/>
      <c r="J353" s="1"/>
      <c r="K353" s="1"/>
      <c r="L353" s="1"/>
      <c r="M353" s="1"/>
    </row>
    <row r="354" spans="9:13">
      <c r="I354" s="1"/>
      <c r="J354" s="1"/>
      <c r="K354" s="1"/>
      <c r="L354" s="1"/>
      <c r="M354" s="1"/>
    </row>
    <row r="355" spans="9:13">
      <c r="I355" s="1"/>
      <c r="J355" s="1"/>
      <c r="K355" s="1"/>
      <c r="L355" s="1"/>
      <c r="M355" s="1"/>
    </row>
    <row r="356" spans="9:13">
      <c r="I356" s="1"/>
      <c r="J356" s="1"/>
      <c r="K356" s="1"/>
      <c r="L356" s="1"/>
      <c r="M356" s="1"/>
    </row>
    <row r="357" spans="9:13">
      <c r="I357" s="1"/>
      <c r="J357" s="1"/>
      <c r="K357" s="1"/>
      <c r="L357" s="1"/>
      <c r="M357" s="1"/>
    </row>
    <row r="358" spans="9:13">
      <c r="I358" s="1"/>
      <c r="J358" s="1"/>
      <c r="K358" s="1"/>
      <c r="L358" s="1"/>
      <c r="M358" s="1"/>
    </row>
    <row r="359" spans="9:13">
      <c r="I359" s="1"/>
      <c r="J359" s="1"/>
      <c r="K359" s="1"/>
      <c r="L359" s="1"/>
      <c r="M359" s="1"/>
    </row>
    <row r="360" spans="9:13">
      <c r="I360" s="1"/>
      <c r="J360" s="1"/>
      <c r="K360" s="1"/>
      <c r="L360" s="1"/>
      <c r="M360" s="1"/>
    </row>
    <row r="361" spans="9:13">
      <c r="I361" s="1"/>
      <c r="J361" s="1"/>
      <c r="K361" s="1"/>
      <c r="L361" s="1"/>
      <c r="M361" s="1"/>
    </row>
    <row r="362" spans="9:13">
      <c r="I362" s="1"/>
      <c r="J362" s="1"/>
      <c r="K362" s="1"/>
      <c r="L362" s="1"/>
      <c r="M362" s="1"/>
    </row>
    <row r="363" spans="9:13">
      <c r="I363" s="1"/>
      <c r="J363" s="1"/>
      <c r="K363" s="1"/>
      <c r="L363" s="1"/>
      <c r="M363" s="1"/>
    </row>
    <row r="364" spans="9:13">
      <c r="I364" s="1"/>
      <c r="J364" s="1"/>
      <c r="K364" s="1"/>
      <c r="L364" s="1"/>
      <c r="M364" s="1"/>
    </row>
    <row r="365" spans="9:13">
      <c r="I365" s="1"/>
      <c r="J365" s="1"/>
      <c r="K365" s="1"/>
      <c r="L365" s="1"/>
      <c r="M365" s="1"/>
    </row>
    <row r="366" spans="9:13">
      <c r="I366" s="1"/>
      <c r="J366" s="1"/>
      <c r="K366" s="1"/>
      <c r="L366" s="1"/>
      <c r="M366" s="1"/>
    </row>
    <row r="367" spans="9:13">
      <c r="I367" s="1"/>
      <c r="J367" s="1"/>
      <c r="K367" s="1"/>
      <c r="L367" s="1"/>
      <c r="M367" s="1"/>
    </row>
    <row r="368" spans="9:13">
      <c r="I368" s="1"/>
      <c r="J368" s="1"/>
      <c r="K368" s="1"/>
      <c r="L368" s="1"/>
      <c r="M368" s="1"/>
    </row>
    <row r="369" spans="9:13">
      <c r="I369" s="1"/>
      <c r="J369" s="1"/>
      <c r="K369" s="1"/>
      <c r="L369" s="1"/>
      <c r="M369" s="1"/>
    </row>
    <row r="370" spans="9:13">
      <c r="I370" s="1"/>
      <c r="J370" s="1"/>
      <c r="K370" s="1"/>
      <c r="L370" s="1"/>
      <c r="M370" s="1"/>
    </row>
    <row r="371" spans="9:13">
      <c r="I371" s="1"/>
      <c r="J371" s="1"/>
      <c r="K371" s="1"/>
      <c r="L371" s="1"/>
      <c r="M371" s="1"/>
    </row>
    <row r="372" spans="9:13">
      <c r="I372" s="1"/>
      <c r="J372" s="1"/>
      <c r="K372" s="1"/>
      <c r="L372" s="1"/>
      <c r="M372" s="1"/>
    </row>
    <row r="373" spans="9:13">
      <c r="I373" s="1"/>
      <c r="J373" s="1"/>
      <c r="K373" s="1"/>
      <c r="L373" s="1"/>
      <c r="M373" s="1"/>
    </row>
    <row r="374" spans="9:13">
      <c r="I374" s="1"/>
      <c r="J374" s="1"/>
      <c r="K374" s="1"/>
      <c r="L374" s="1"/>
      <c r="M374" s="1"/>
    </row>
    <row r="375" spans="9:13">
      <c r="I375" s="1"/>
      <c r="J375" s="1"/>
      <c r="K375" s="1"/>
      <c r="L375" s="1"/>
      <c r="M375" s="1"/>
    </row>
    <row r="376" spans="9:13">
      <c r="I376" s="1"/>
      <c r="J376" s="1"/>
      <c r="K376" s="1"/>
      <c r="L376" s="1"/>
      <c r="M376" s="1"/>
    </row>
    <row r="377" spans="9:13">
      <c r="I377" s="1"/>
      <c r="J377" s="1"/>
      <c r="K377" s="1"/>
      <c r="L377" s="1"/>
      <c r="M377" s="1"/>
    </row>
    <row r="378" spans="9:13">
      <c r="I378" s="1"/>
      <c r="J378" s="1"/>
      <c r="K378" s="1"/>
      <c r="L378" s="1"/>
      <c r="M378" s="1"/>
    </row>
    <row r="379" spans="9:13">
      <c r="I379" s="1"/>
      <c r="J379" s="1"/>
      <c r="K379" s="1"/>
      <c r="L379" s="1"/>
      <c r="M379" s="1"/>
    </row>
    <row r="380" spans="9:13">
      <c r="I380" s="1"/>
      <c r="J380" s="1"/>
      <c r="K380" s="1"/>
      <c r="L380" s="1"/>
      <c r="M380" s="1"/>
    </row>
    <row r="381" spans="9:13">
      <c r="I381" s="1"/>
      <c r="J381" s="1"/>
      <c r="K381" s="1"/>
      <c r="L381" s="1"/>
      <c r="M381" s="1"/>
    </row>
    <row r="382" spans="9:13">
      <c r="I382" s="1"/>
      <c r="J382" s="1"/>
      <c r="K382" s="1"/>
      <c r="L382" s="1"/>
      <c r="M382" s="1"/>
    </row>
    <row r="383" spans="9:13">
      <c r="I383" s="1"/>
      <c r="J383" s="1"/>
      <c r="K383" s="1"/>
      <c r="L383" s="1"/>
      <c r="M383" s="1"/>
    </row>
    <row r="384" spans="9:13">
      <c r="I384" s="1"/>
      <c r="J384" s="1"/>
      <c r="K384" s="1"/>
      <c r="L384" s="1"/>
      <c r="M384" s="1"/>
    </row>
    <row r="385" spans="9:13">
      <c r="I385" s="1"/>
      <c r="J385" s="1"/>
      <c r="K385" s="1"/>
      <c r="L385" s="1"/>
      <c r="M385" s="1"/>
    </row>
    <row r="386" spans="9:13">
      <c r="I386" s="1"/>
      <c r="J386" s="1"/>
      <c r="K386" s="1"/>
      <c r="L386" s="1"/>
      <c r="M386" s="1"/>
    </row>
    <row r="387" spans="9:13">
      <c r="I387" s="1"/>
      <c r="J387" s="1"/>
      <c r="K387" s="1"/>
      <c r="L387" s="1"/>
      <c r="M387" s="1"/>
    </row>
    <row r="388" spans="9:13">
      <c r="I388" s="1"/>
      <c r="J388" s="1"/>
      <c r="K388" s="1"/>
      <c r="L388" s="1"/>
      <c r="M388" s="1"/>
    </row>
    <row r="389" spans="9:13">
      <c r="I389" s="1"/>
      <c r="J389" s="1"/>
      <c r="K389" s="1"/>
      <c r="L389" s="1"/>
      <c r="M389" s="1"/>
    </row>
    <row r="390" spans="9:13">
      <c r="I390" s="1"/>
      <c r="J390" s="1"/>
      <c r="K390" s="1"/>
      <c r="L390" s="1"/>
      <c r="M390" s="1"/>
    </row>
    <row r="391" spans="9:13">
      <c r="I391" s="1"/>
      <c r="J391" s="1"/>
      <c r="K391" s="1"/>
      <c r="L391" s="1"/>
      <c r="M391" s="1"/>
    </row>
    <row r="392" spans="9:13">
      <c r="I392" s="1"/>
      <c r="J392" s="1"/>
      <c r="K392" s="1"/>
      <c r="L392" s="1"/>
      <c r="M392" s="1"/>
    </row>
    <row r="393" spans="9:13">
      <c r="I393" s="1"/>
      <c r="J393" s="1"/>
      <c r="K393" s="1"/>
      <c r="L393" s="1"/>
      <c r="M393" s="1"/>
    </row>
    <row r="394" spans="9:13">
      <c r="I394" s="1"/>
      <c r="J394" s="1"/>
      <c r="K394" s="1"/>
      <c r="L394" s="1"/>
      <c r="M394" s="1"/>
    </row>
    <row r="395" spans="9:13">
      <c r="I395" s="1"/>
      <c r="J395" s="1"/>
      <c r="K395" s="1"/>
      <c r="L395" s="1"/>
      <c r="M395" s="1"/>
    </row>
    <row r="396" spans="9:13">
      <c r="I396" s="1"/>
      <c r="J396" s="1"/>
      <c r="K396" s="1"/>
      <c r="L396" s="1"/>
      <c r="M396" s="1"/>
    </row>
    <row r="397" spans="9:13">
      <c r="I397" s="1"/>
      <c r="J397" s="1"/>
      <c r="K397" s="1"/>
      <c r="L397" s="1"/>
      <c r="M397" s="1"/>
    </row>
    <row r="398" spans="9:13">
      <c r="I398" s="1"/>
      <c r="J398" s="1"/>
      <c r="K398" s="1"/>
      <c r="L398" s="1"/>
      <c r="M398" s="1"/>
    </row>
    <row r="399" spans="9:13">
      <c r="I399" s="1"/>
      <c r="J399" s="1"/>
      <c r="K399" s="1"/>
      <c r="L399" s="1"/>
      <c r="M399" s="1"/>
    </row>
    <row r="400" spans="9:13">
      <c r="I400" s="1"/>
      <c r="J400" s="1"/>
      <c r="K400" s="1"/>
      <c r="L400" s="1"/>
      <c r="M400" s="1"/>
    </row>
    <row r="401" spans="9:13">
      <c r="I401" s="1"/>
      <c r="J401" s="1"/>
      <c r="K401" s="1"/>
      <c r="L401" s="1"/>
      <c r="M401" s="1"/>
    </row>
    <row r="402" spans="9:13">
      <c r="I402" s="1"/>
      <c r="J402" s="1"/>
      <c r="K402" s="1"/>
      <c r="L402" s="1"/>
      <c r="M402" s="1"/>
    </row>
    <row r="403" spans="9:13">
      <c r="I403" s="1"/>
      <c r="J403" s="1"/>
      <c r="K403" s="1"/>
      <c r="L403" s="1"/>
      <c r="M403" s="1"/>
    </row>
    <row r="404" spans="9:13">
      <c r="I404" s="1"/>
      <c r="J404" s="1"/>
      <c r="K404" s="1"/>
      <c r="L404" s="1"/>
      <c r="M404" s="1"/>
    </row>
    <row r="405" spans="9:13">
      <c r="I405" s="1"/>
      <c r="J405" s="1"/>
      <c r="K405" s="1"/>
      <c r="L405" s="1"/>
      <c r="M405" s="1"/>
    </row>
    <row r="406" spans="9:13">
      <c r="I406" s="1"/>
      <c r="J406" s="1"/>
      <c r="K406" s="1"/>
      <c r="L406" s="1"/>
      <c r="M406" s="1"/>
    </row>
    <row r="407" spans="9:13">
      <c r="I407" s="1"/>
      <c r="J407" s="1"/>
      <c r="K407" s="1"/>
      <c r="L407" s="1"/>
      <c r="M407" s="1"/>
    </row>
    <row r="408" spans="9:13">
      <c r="I408" s="1"/>
      <c r="J408" s="1"/>
      <c r="K408" s="1"/>
      <c r="L408" s="1"/>
      <c r="M408" s="1"/>
    </row>
    <row r="409" spans="9:13">
      <c r="I409" s="1"/>
      <c r="J409" s="1"/>
      <c r="K409" s="1"/>
      <c r="L409" s="1"/>
      <c r="M409" s="1"/>
    </row>
    <row r="410" spans="9:13">
      <c r="I410" s="1"/>
      <c r="J410" s="1"/>
      <c r="K410" s="1"/>
      <c r="L410" s="1"/>
      <c r="M410" s="1"/>
    </row>
    <row r="411" spans="9:13">
      <c r="I411" s="1"/>
      <c r="J411" s="1"/>
      <c r="K411" s="1"/>
      <c r="L411" s="1"/>
      <c r="M411" s="1"/>
    </row>
    <row r="412" spans="9:13">
      <c r="I412" s="1"/>
      <c r="J412" s="1"/>
      <c r="K412" s="1"/>
      <c r="L412" s="1"/>
      <c r="M412" s="1"/>
    </row>
    <row r="413" spans="9:13">
      <c r="I413" s="1"/>
      <c r="J413" s="1"/>
      <c r="K413" s="1"/>
      <c r="L413" s="1"/>
      <c r="M413" s="1"/>
    </row>
    <row r="414" spans="9:13">
      <c r="I414" s="1"/>
      <c r="J414" s="1"/>
      <c r="K414" s="1"/>
      <c r="L414" s="1"/>
      <c r="M414" s="1"/>
    </row>
    <row r="415" spans="9:13">
      <c r="I415" s="1"/>
      <c r="J415" s="1"/>
      <c r="K415" s="1"/>
      <c r="L415" s="1"/>
      <c r="M415" s="1"/>
    </row>
    <row r="416" spans="9:13">
      <c r="I416" s="1"/>
      <c r="J416" s="1"/>
      <c r="K416" s="1"/>
      <c r="L416" s="1"/>
      <c r="M416" s="1"/>
    </row>
    <row r="417" spans="9:13">
      <c r="I417" s="1"/>
      <c r="J417" s="1"/>
      <c r="K417" s="1"/>
      <c r="L417" s="1"/>
      <c r="M417" s="1"/>
    </row>
    <row r="418" spans="9:13">
      <c r="I418" s="1"/>
      <c r="J418" s="1"/>
      <c r="K418" s="1"/>
      <c r="L418" s="1"/>
      <c r="M418" s="1"/>
    </row>
    <row r="419" spans="9:13">
      <c r="I419" s="1"/>
      <c r="J419" s="1"/>
      <c r="K419" s="1"/>
      <c r="L419" s="1"/>
      <c r="M419" s="1"/>
    </row>
    <row r="420" spans="9:13">
      <c r="I420" s="1"/>
      <c r="J420" s="1"/>
      <c r="K420" s="1"/>
      <c r="L420" s="1"/>
      <c r="M420" s="1"/>
    </row>
    <row r="421" spans="9:13">
      <c r="I421" s="1"/>
      <c r="J421" s="1"/>
      <c r="K421" s="1"/>
      <c r="L421" s="1"/>
      <c r="M421" s="1"/>
    </row>
    <row r="422" spans="9:13">
      <c r="I422" s="1"/>
      <c r="J422" s="1"/>
      <c r="K422" s="1"/>
      <c r="L422" s="1"/>
      <c r="M422" s="1"/>
    </row>
    <row r="423" spans="9:13">
      <c r="I423" s="1"/>
      <c r="J423" s="1"/>
      <c r="K423" s="1"/>
      <c r="L423" s="1"/>
      <c r="M423" s="1"/>
    </row>
    <row r="424" spans="9:13">
      <c r="I424" s="1"/>
      <c r="J424" s="1"/>
      <c r="K424" s="1"/>
      <c r="L424" s="1"/>
      <c r="M424" s="1"/>
    </row>
    <row r="425" spans="9:13">
      <c r="I425" s="1"/>
      <c r="J425" s="1"/>
      <c r="K425" s="1"/>
      <c r="L425" s="1"/>
      <c r="M425" s="1"/>
    </row>
    <row r="426" spans="9:13">
      <c r="I426" s="1"/>
      <c r="J426" s="1"/>
      <c r="K426" s="1"/>
      <c r="L426" s="1"/>
      <c r="M426" s="1"/>
    </row>
    <row r="427" spans="9:13">
      <c r="I427" s="1"/>
      <c r="J427" s="1"/>
      <c r="K427" s="1"/>
      <c r="L427" s="1"/>
      <c r="M427" s="1"/>
    </row>
    <row r="428" spans="9:13">
      <c r="I428" s="1"/>
      <c r="J428" s="1"/>
      <c r="K428" s="1"/>
      <c r="L428" s="1"/>
      <c r="M428" s="1"/>
    </row>
    <row r="429" spans="9:13">
      <c r="I429" s="1"/>
      <c r="J429" s="1"/>
      <c r="K429" s="1"/>
      <c r="L429" s="1"/>
      <c r="M429" s="1"/>
    </row>
    <row r="430" spans="9:13">
      <c r="I430" s="1"/>
      <c r="J430" s="1"/>
      <c r="K430" s="1"/>
      <c r="L430" s="1"/>
      <c r="M430" s="1"/>
    </row>
    <row r="431" spans="9:13">
      <c r="I431" s="1"/>
      <c r="J431" s="1"/>
      <c r="K431" s="1"/>
      <c r="L431" s="1"/>
      <c r="M431" s="1"/>
    </row>
    <row r="432" spans="9:13">
      <c r="I432" s="1"/>
      <c r="J432" s="1"/>
      <c r="K432" s="1"/>
      <c r="L432" s="1"/>
      <c r="M432" s="1"/>
    </row>
    <row r="433" spans="9:13">
      <c r="I433" s="1"/>
      <c r="J433" s="1"/>
      <c r="K433" s="1"/>
      <c r="L433" s="1"/>
      <c r="M433" s="1"/>
    </row>
    <row r="434" spans="9:13">
      <c r="I434" s="1"/>
      <c r="J434" s="1"/>
      <c r="K434" s="1"/>
      <c r="L434" s="1"/>
      <c r="M434" s="1"/>
    </row>
    <row r="435" spans="9:13">
      <c r="I435" s="1"/>
      <c r="J435" s="1"/>
      <c r="K435" s="1"/>
      <c r="L435" s="1"/>
      <c r="M435" s="1"/>
    </row>
    <row r="436" spans="9:13">
      <c r="I436" s="1"/>
      <c r="J436" s="1"/>
      <c r="K436" s="1"/>
      <c r="L436" s="1"/>
      <c r="M436" s="1"/>
    </row>
    <row r="437" spans="9:13">
      <c r="I437" s="1"/>
      <c r="J437" s="1"/>
      <c r="K437" s="1"/>
      <c r="L437" s="1"/>
      <c r="M437" s="1"/>
    </row>
    <row r="438" spans="9:13">
      <c r="I438" s="1"/>
      <c r="J438" s="1"/>
      <c r="K438" s="1"/>
      <c r="L438" s="1"/>
      <c r="M438" s="1"/>
    </row>
    <row r="439" spans="9:13">
      <c r="I439" s="1"/>
      <c r="J439" s="1"/>
      <c r="K439" s="1"/>
      <c r="L439" s="1"/>
      <c r="M439" s="1"/>
    </row>
    <row r="440" spans="9:13">
      <c r="I440" s="1"/>
      <c r="J440" s="1"/>
      <c r="K440" s="1"/>
      <c r="L440" s="1"/>
      <c r="M440" s="1"/>
    </row>
    <row r="441" spans="9:13">
      <c r="I441" s="1"/>
      <c r="J441" s="1"/>
      <c r="K441" s="1"/>
      <c r="L441" s="1"/>
      <c r="M441" s="1"/>
    </row>
    <row r="442" spans="9:13">
      <c r="I442" s="1"/>
      <c r="J442" s="1"/>
      <c r="K442" s="1"/>
      <c r="L442" s="1"/>
      <c r="M442" s="1"/>
    </row>
    <row r="443" spans="9:13">
      <c r="I443" s="1"/>
      <c r="J443" s="1"/>
      <c r="K443" s="1"/>
      <c r="L443" s="1"/>
      <c r="M443" s="1"/>
    </row>
    <row r="444" spans="9:13">
      <c r="I444" s="1"/>
      <c r="J444" s="1"/>
      <c r="K444" s="1"/>
      <c r="L444" s="1"/>
      <c r="M444" s="1"/>
    </row>
    <row r="445" spans="9:13">
      <c r="I445" s="1"/>
      <c r="J445" s="1"/>
      <c r="K445" s="1"/>
      <c r="L445" s="1"/>
      <c r="M445" s="1"/>
    </row>
    <row r="446" spans="9:13">
      <c r="I446" s="1"/>
      <c r="J446" s="1"/>
      <c r="K446" s="1"/>
      <c r="L446" s="1"/>
      <c r="M446" s="1"/>
    </row>
    <row r="447" spans="9:13">
      <c r="I447" s="1"/>
      <c r="J447" s="1"/>
      <c r="K447" s="1"/>
      <c r="L447" s="1"/>
      <c r="M447" s="1"/>
    </row>
    <row r="448" spans="9:13">
      <c r="I448" s="1"/>
      <c r="J448" s="1"/>
      <c r="K448" s="1"/>
      <c r="L448" s="1"/>
      <c r="M448" s="1"/>
    </row>
    <row r="449" spans="9:13">
      <c r="I449" s="1"/>
      <c r="J449" s="1"/>
      <c r="K449" s="1"/>
      <c r="L449" s="1"/>
      <c r="M449" s="1"/>
    </row>
    <row r="450" spans="9:13">
      <c r="I450" s="1"/>
      <c r="J450" s="1"/>
      <c r="K450" s="1"/>
      <c r="L450" s="1"/>
      <c r="M450" s="1"/>
    </row>
    <row r="451" spans="9:13">
      <c r="I451" s="1"/>
      <c r="J451" s="1"/>
      <c r="K451" s="1"/>
      <c r="L451" s="1"/>
      <c r="M451" s="1"/>
    </row>
    <row r="452" spans="9:13">
      <c r="I452" s="1"/>
      <c r="J452" s="1"/>
      <c r="K452" s="1"/>
      <c r="L452" s="1"/>
      <c r="M452" s="1"/>
    </row>
    <row r="453" spans="9:13">
      <c r="I453" s="1"/>
      <c r="J453" s="1"/>
      <c r="K453" s="1"/>
      <c r="L453" s="1"/>
      <c r="M453" s="1"/>
    </row>
    <row r="454" spans="9:13">
      <c r="I454" s="1"/>
      <c r="J454" s="1"/>
      <c r="K454" s="1"/>
      <c r="L454" s="1"/>
      <c r="M454" s="1"/>
    </row>
    <row r="455" spans="9:13">
      <c r="I455" s="1"/>
      <c r="J455" s="1"/>
      <c r="K455" s="1"/>
      <c r="L455" s="1"/>
      <c r="M455" s="1"/>
    </row>
    <row r="456" spans="9:13">
      <c r="I456" s="1"/>
      <c r="J456" s="1"/>
      <c r="K456" s="1"/>
      <c r="L456" s="1"/>
      <c r="M456" s="1"/>
    </row>
    <row r="457" spans="9:13">
      <c r="I457" s="1"/>
      <c r="J457" s="1"/>
      <c r="K457" s="1"/>
      <c r="L457" s="1"/>
      <c r="M457" s="1"/>
    </row>
    <row r="458" spans="9:13">
      <c r="I458" s="1"/>
      <c r="J458" s="1"/>
      <c r="K458" s="1"/>
      <c r="L458" s="1"/>
      <c r="M458" s="1"/>
    </row>
    <row r="459" spans="9:13">
      <c r="I459" s="1"/>
      <c r="J459" s="1"/>
      <c r="K459" s="1"/>
      <c r="L459" s="1"/>
      <c r="M459" s="1"/>
    </row>
    <row r="460" spans="9:13">
      <c r="I460" s="1"/>
      <c r="J460" s="1"/>
      <c r="K460" s="1"/>
      <c r="L460" s="1"/>
      <c r="M460" s="1"/>
    </row>
    <row r="461" spans="9:13">
      <c r="I461" s="1"/>
      <c r="J461" s="1"/>
      <c r="K461" s="1"/>
      <c r="L461" s="1"/>
      <c r="M461" s="1"/>
    </row>
    <row r="462" spans="9:13">
      <c r="I462" s="1"/>
      <c r="J462" s="1"/>
      <c r="K462" s="1"/>
      <c r="L462" s="1"/>
      <c r="M462" s="1"/>
    </row>
    <row r="463" spans="9:13">
      <c r="I463" s="1"/>
      <c r="J463" s="1"/>
      <c r="K463" s="1"/>
      <c r="L463" s="1"/>
      <c r="M463" s="1"/>
    </row>
    <row r="464" spans="9:13">
      <c r="I464" s="1"/>
      <c r="J464" s="1"/>
      <c r="K464" s="1"/>
      <c r="L464" s="1"/>
      <c r="M464" s="1"/>
    </row>
    <row r="465" spans="9:13">
      <c r="I465" s="1"/>
      <c r="J465" s="1"/>
      <c r="K465" s="1"/>
      <c r="L465" s="1"/>
      <c r="M465" s="1"/>
    </row>
    <row r="466" spans="9:13">
      <c r="I466" s="1"/>
      <c r="J466" s="1"/>
      <c r="K466" s="1"/>
      <c r="L466" s="1"/>
      <c r="M466" s="1"/>
    </row>
    <row r="467" spans="9:13">
      <c r="I467" s="1"/>
      <c r="J467" s="1"/>
      <c r="K467" s="1"/>
      <c r="L467" s="1"/>
      <c r="M467" s="1"/>
    </row>
    <row r="468" spans="9:13">
      <c r="I468" s="1"/>
      <c r="J468" s="1"/>
      <c r="K468" s="1"/>
      <c r="L468" s="1"/>
      <c r="M468" s="1"/>
    </row>
    <row r="469" spans="9:13">
      <c r="I469" s="1"/>
      <c r="J469" s="1"/>
      <c r="K469" s="1"/>
      <c r="L469" s="1"/>
      <c r="M469" s="1"/>
    </row>
    <row r="470" spans="9:13">
      <c r="I470" s="1"/>
      <c r="J470" s="1"/>
      <c r="K470" s="1"/>
      <c r="L470" s="1"/>
      <c r="M470" s="1"/>
    </row>
    <row r="471" spans="9:13">
      <c r="I471" s="1"/>
      <c r="J471" s="1"/>
      <c r="K471" s="1"/>
      <c r="L471" s="1"/>
      <c r="M471" s="1"/>
    </row>
    <row r="472" spans="9:13">
      <c r="I472" s="1"/>
      <c r="J472" s="1"/>
      <c r="K472" s="1"/>
      <c r="L472" s="1"/>
      <c r="M472" s="1"/>
    </row>
    <row r="473" spans="9:13">
      <c r="I473" s="1"/>
      <c r="J473" s="1"/>
      <c r="K473" s="1"/>
      <c r="L473" s="1"/>
      <c r="M473" s="1"/>
    </row>
    <row r="474" spans="9:13">
      <c r="I474" s="1"/>
      <c r="J474" s="1"/>
      <c r="K474" s="1"/>
      <c r="L474" s="1"/>
      <c r="M474" s="1"/>
    </row>
    <row r="475" spans="9:13">
      <c r="I475" s="1"/>
      <c r="J475" s="1"/>
      <c r="K475" s="1"/>
      <c r="L475" s="1"/>
      <c r="M475" s="1"/>
    </row>
    <row r="476" spans="9:13">
      <c r="I476" s="1"/>
      <c r="J476" s="1"/>
      <c r="K476" s="1"/>
      <c r="L476" s="1"/>
      <c r="M476" s="1"/>
    </row>
    <row r="477" spans="9:13">
      <c r="I477" s="1"/>
      <c r="J477" s="1"/>
      <c r="K477" s="1"/>
      <c r="L477" s="1"/>
      <c r="M477" s="1"/>
    </row>
    <row r="478" spans="9:13">
      <c r="I478" s="1"/>
      <c r="J478" s="1"/>
      <c r="K478" s="1"/>
      <c r="L478" s="1"/>
      <c r="M478" s="1"/>
    </row>
    <row r="479" spans="9:13">
      <c r="I479" s="1"/>
      <c r="J479" s="1"/>
      <c r="K479" s="1"/>
      <c r="L479" s="1"/>
      <c r="M47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Data</vt:lpstr>
      <vt:lpstr>working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2012-07-03T19:08:19Z</dcterms:modified>
</cp:coreProperties>
</file>