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1"/>
  </bookViews>
  <sheets>
    <sheet name="data" sheetId="1" r:id="rId1"/>
    <sheet name="Dashboard" sheetId="3" r:id="rId2"/>
  </sheets>
  <definedNames>
    <definedName name="dropdest">IF(data!$BH$31=data!$B$6,data!$BO$31:$BO$82,data!$BO$31:$BO$81)</definedName>
    <definedName name="dropyear">IF(data!$BI$8=1,data!$BI$14:$BI$16,data!$BI$12)</definedName>
  </definedNames>
  <calcPr calcId="145621"/>
</workbook>
</file>

<file path=xl/calcChain.xml><?xml version="1.0" encoding="utf-8"?>
<calcChain xmlns="http://schemas.openxmlformats.org/spreadsheetml/2006/main">
  <c r="CD32" i="1" l="1"/>
  <c r="CE32" i="1" s="1"/>
  <c r="CD33" i="1"/>
  <c r="CE33" i="1" s="1"/>
  <c r="CD34" i="1"/>
  <c r="CE34" i="1" s="1"/>
  <c r="CD35" i="1"/>
  <c r="CE35" i="1" s="1"/>
  <c r="CD36" i="1"/>
  <c r="CE36" i="1" s="1"/>
  <c r="CD37" i="1"/>
  <c r="CE37" i="1" s="1"/>
  <c r="CD38" i="1"/>
  <c r="CE38" i="1" s="1"/>
  <c r="CD39" i="1"/>
  <c r="CE39" i="1" s="1"/>
  <c r="CD40" i="1"/>
  <c r="CE40" i="1" s="1"/>
  <c r="CD41" i="1"/>
  <c r="CE41" i="1" s="1"/>
  <c r="CD42" i="1"/>
  <c r="CE42" i="1" s="1"/>
  <c r="CD43" i="1"/>
  <c r="CE43" i="1" s="1"/>
  <c r="CD44" i="1"/>
  <c r="CE44" i="1" s="1"/>
  <c r="CD45" i="1"/>
  <c r="CE45" i="1" s="1"/>
  <c r="CD46" i="1"/>
  <c r="CE46" i="1" s="1"/>
  <c r="CD47" i="1"/>
  <c r="CE47" i="1" s="1"/>
  <c r="CD48" i="1"/>
  <c r="CE48" i="1" s="1"/>
  <c r="CD49" i="1"/>
  <c r="CE49" i="1" s="1"/>
  <c r="CD50" i="1"/>
  <c r="CE50" i="1" s="1"/>
  <c r="CD51" i="1"/>
  <c r="CE51" i="1" s="1"/>
  <c r="CD52" i="1"/>
  <c r="CE52" i="1" s="1"/>
  <c r="CD53" i="1"/>
  <c r="CE53" i="1" s="1"/>
  <c r="CD54" i="1"/>
  <c r="CE54" i="1" s="1"/>
  <c r="CD55" i="1"/>
  <c r="CE55" i="1" s="1"/>
  <c r="CD56" i="1"/>
  <c r="CE56" i="1" s="1"/>
  <c r="CD57" i="1"/>
  <c r="CE57" i="1" s="1"/>
  <c r="CD58" i="1"/>
  <c r="CE58" i="1" s="1"/>
  <c r="CD59" i="1"/>
  <c r="CE59" i="1" s="1"/>
  <c r="CD60" i="1"/>
  <c r="CE60" i="1" s="1"/>
  <c r="CD61" i="1"/>
  <c r="CE61" i="1" s="1"/>
  <c r="CD62" i="1"/>
  <c r="CE62" i="1" s="1"/>
  <c r="CD63" i="1"/>
  <c r="CE63" i="1" s="1"/>
  <c r="CD64" i="1"/>
  <c r="CE64" i="1" s="1"/>
  <c r="CD65" i="1"/>
  <c r="CE65" i="1" s="1"/>
  <c r="CD66" i="1"/>
  <c r="CE66" i="1" s="1"/>
  <c r="CD67" i="1"/>
  <c r="CE67" i="1" s="1"/>
  <c r="CD68" i="1"/>
  <c r="CE68" i="1" s="1"/>
  <c r="CD69" i="1"/>
  <c r="CE69" i="1" s="1"/>
  <c r="CD70" i="1"/>
  <c r="CE70" i="1" s="1"/>
  <c r="CD71" i="1"/>
  <c r="CE71" i="1" s="1"/>
  <c r="CD72" i="1"/>
  <c r="CE72" i="1" s="1"/>
  <c r="CD73" i="1"/>
  <c r="CE73" i="1" s="1"/>
  <c r="CD74" i="1"/>
  <c r="CE74" i="1" s="1"/>
  <c r="CD75" i="1"/>
  <c r="CE75" i="1" s="1"/>
  <c r="CD76" i="1"/>
  <c r="CE76" i="1" s="1"/>
  <c r="CD77" i="1"/>
  <c r="CE77" i="1" s="1"/>
  <c r="CD78" i="1"/>
  <c r="CE78" i="1" s="1"/>
  <c r="CD79" i="1"/>
  <c r="CE79" i="1" s="1"/>
  <c r="CD80" i="1"/>
  <c r="CE80" i="1" s="1"/>
  <c r="CD81" i="1"/>
  <c r="CE81" i="1" s="1"/>
  <c r="CD82" i="1"/>
  <c r="CE82" i="1" s="1"/>
  <c r="CD31" i="1"/>
  <c r="CE31" i="1" s="1"/>
  <c r="CB32" i="1"/>
  <c r="CC32" i="1" s="1"/>
  <c r="CF32" i="1" s="1"/>
  <c r="CB33" i="1"/>
  <c r="CC33" i="1" s="1"/>
  <c r="CF33" i="1" s="1"/>
  <c r="CB34" i="1"/>
  <c r="CC34" i="1" s="1"/>
  <c r="CF34" i="1" s="1"/>
  <c r="CB35" i="1"/>
  <c r="CC35" i="1" s="1"/>
  <c r="CF35" i="1" s="1"/>
  <c r="CB36" i="1"/>
  <c r="CC36" i="1" s="1"/>
  <c r="CF36" i="1" s="1"/>
  <c r="CB37" i="1"/>
  <c r="CC37" i="1" s="1"/>
  <c r="CF37" i="1" s="1"/>
  <c r="CB38" i="1"/>
  <c r="CC38" i="1" s="1"/>
  <c r="CF38" i="1" s="1"/>
  <c r="CB39" i="1"/>
  <c r="CC39" i="1" s="1"/>
  <c r="CF39" i="1" s="1"/>
  <c r="CB40" i="1"/>
  <c r="CC40" i="1" s="1"/>
  <c r="CF40" i="1" s="1"/>
  <c r="CB41" i="1"/>
  <c r="CC41" i="1" s="1"/>
  <c r="CF41" i="1" s="1"/>
  <c r="CB42" i="1"/>
  <c r="CC42" i="1" s="1"/>
  <c r="CF42" i="1" s="1"/>
  <c r="CB43" i="1"/>
  <c r="CC43" i="1" s="1"/>
  <c r="CF43" i="1" s="1"/>
  <c r="CB44" i="1"/>
  <c r="CC44" i="1" s="1"/>
  <c r="CF44" i="1" s="1"/>
  <c r="CB45" i="1"/>
  <c r="CC45" i="1" s="1"/>
  <c r="CF45" i="1" s="1"/>
  <c r="CB46" i="1"/>
  <c r="CC46" i="1" s="1"/>
  <c r="CF46" i="1" s="1"/>
  <c r="CB47" i="1"/>
  <c r="CC47" i="1" s="1"/>
  <c r="CF47" i="1" s="1"/>
  <c r="CB48" i="1"/>
  <c r="CC48" i="1" s="1"/>
  <c r="CF48" i="1" s="1"/>
  <c r="CB49" i="1"/>
  <c r="CC49" i="1" s="1"/>
  <c r="CF49" i="1" s="1"/>
  <c r="CB50" i="1"/>
  <c r="CC50" i="1" s="1"/>
  <c r="CF50" i="1" s="1"/>
  <c r="CB51" i="1"/>
  <c r="CC51" i="1" s="1"/>
  <c r="CF51" i="1" s="1"/>
  <c r="CB52" i="1"/>
  <c r="CC52" i="1" s="1"/>
  <c r="CF52" i="1" s="1"/>
  <c r="CB53" i="1"/>
  <c r="CC53" i="1" s="1"/>
  <c r="CF53" i="1" s="1"/>
  <c r="CB54" i="1"/>
  <c r="CC54" i="1" s="1"/>
  <c r="CF54" i="1" s="1"/>
  <c r="CB55" i="1"/>
  <c r="CC55" i="1" s="1"/>
  <c r="CF55" i="1" s="1"/>
  <c r="CB56" i="1"/>
  <c r="CC56" i="1" s="1"/>
  <c r="CF56" i="1" s="1"/>
  <c r="CB57" i="1"/>
  <c r="CC57" i="1" s="1"/>
  <c r="CF57" i="1" s="1"/>
  <c r="CB58" i="1"/>
  <c r="CC58" i="1" s="1"/>
  <c r="CF58" i="1" s="1"/>
  <c r="CB59" i="1"/>
  <c r="CC59" i="1" s="1"/>
  <c r="CF59" i="1" s="1"/>
  <c r="CB60" i="1"/>
  <c r="CC60" i="1" s="1"/>
  <c r="CF60" i="1" s="1"/>
  <c r="CB61" i="1"/>
  <c r="CC61" i="1" s="1"/>
  <c r="CF61" i="1" s="1"/>
  <c r="CB62" i="1"/>
  <c r="CC62" i="1" s="1"/>
  <c r="CF62" i="1" s="1"/>
  <c r="CB63" i="1"/>
  <c r="CC63" i="1" s="1"/>
  <c r="CF63" i="1" s="1"/>
  <c r="CB64" i="1"/>
  <c r="CC64" i="1" s="1"/>
  <c r="CF64" i="1" s="1"/>
  <c r="CB65" i="1"/>
  <c r="CC65" i="1" s="1"/>
  <c r="CF65" i="1" s="1"/>
  <c r="CB66" i="1"/>
  <c r="CC66" i="1" s="1"/>
  <c r="CF66" i="1" s="1"/>
  <c r="CB67" i="1"/>
  <c r="CC67" i="1" s="1"/>
  <c r="CF67" i="1" s="1"/>
  <c r="CB68" i="1"/>
  <c r="CC68" i="1" s="1"/>
  <c r="CF68" i="1" s="1"/>
  <c r="CB69" i="1"/>
  <c r="CC69" i="1" s="1"/>
  <c r="CF69" i="1" s="1"/>
  <c r="CB70" i="1"/>
  <c r="CC70" i="1" s="1"/>
  <c r="CF70" i="1" s="1"/>
  <c r="CB71" i="1"/>
  <c r="CC71" i="1" s="1"/>
  <c r="CF71" i="1" s="1"/>
  <c r="CB72" i="1"/>
  <c r="CC72" i="1" s="1"/>
  <c r="CF72" i="1" s="1"/>
  <c r="CB73" i="1"/>
  <c r="CC73" i="1" s="1"/>
  <c r="CF73" i="1" s="1"/>
  <c r="CB74" i="1"/>
  <c r="CC74" i="1" s="1"/>
  <c r="CF74" i="1" s="1"/>
  <c r="CB75" i="1"/>
  <c r="CC75" i="1" s="1"/>
  <c r="CF75" i="1" s="1"/>
  <c r="CB76" i="1"/>
  <c r="CC76" i="1" s="1"/>
  <c r="CF76" i="1" s="1"/>
  <c r="CB77" i="1"/>
  <c r="CC77" i="1" s="1"/>
  <c r="CF77" i="1" s="1"/>
  <c r="CB78" i="1"/>
  <c r="CC78" i="1" s="1"/>
  <c r="CF78" i="1" s="1"/>
  <c r="CB79" i="1"/>
  <c r="CC79" i="1" s="1"/>
  <c r="CF79" i="1" s="1"/>
  <c r="CB80" i="1"/>
  <c r="CC80" i="1" s="1"/>
  <c r="CF80" i="1" s="1"/>
  <c r="CB81" i="1"/>
  <c r="CC81" i="1" s="1"/>
  <c r="CF81" i="1" s="1"/>
  <c r="CB82" i="1"/>
  <c r="CC82" i="1" s="1"/>
  <c r="CF82" i="1" s="1"/>
  <c r="CB31" i="1"/>
  <c r="CC31" i="1" s="1"/>
  <c r="CF31" i="1" s="1"/>
  <c r="CA32" i="1"/>
  <c r="CA33" i="1"/>
  <c r="CA34" i="1"/>
  <c r="CA35" i="1"/>
  <c r="CA36" i="1"/>
  <c r="CA37" i="1"/>
  <c r="CA38" i="1"/>
  <c r="CA39" i="1"/>
  <c r="CA40" i="1"/>
  <c r="CA41" i="1"/>
  <c r="CA42" i="1"/>
  <c r="CA43" i="1"/>
  <c r="CA44" i="1"/>
  <c r="CA45" i="1"/>
  <c r="CA46" i="1"/>
  <c r="CA47" i="1"/>
  <c r="CA48" i="1"/>
  <c r="CA49" i="1"/>
  <c r="CA50" i="1"/>
  <c r="CA51" i="1"/>
  <c r="CA52" i="1"/>
  <c r="CA53" i="1"/>
  <c r="CA54" i="1"/>
  <c r="CA55" i="1"/>
  <c r="CA56" i="1"/>
  <c r="CA57" i="1"/>
  <c r="CA58" i="1"/>
  <c r="CA59" i="1"/>
  <c r="CA60" i="1"/>
  <c r="CA61" i="1"/>
  <c r="CA62" i="1"/>
  <c r="CA63" i="1"/>
  <c r="CA64" i="1"/>
  <c r="CA65" i="1"/>
  <c r="CA66" i="1"/>
  <c r="CA67" i="1"/>
  <c r="CA68" i="1"/>
  <c r="CA69" i="1"/>
  <c r="CA70" i="1"/>
  <c r="CA71" i="1"/>
  <c r="CA72" i="1"/>
  <c r="CA73" i="1"/>
  <c r="CA74" i="1"/>
  <c r="CA75" i="1"/>
  <c r="CA76" i="1"/>
  <c r="CA77" i="1"/>
  <c r="CA78" i="1"/>
  <c r="CA79" i="1"/>
  <c r="CA80" i="1"/>
  <c r="CA81" i="1"/>
  <c r="CA82" i="1"/>
  <c r="CA31" i="1"/>
  <c r="BW32" i="1"/>
  <c r="BW33" i="1"/>
  <c r="BW34" i="1"/>
  <c r="BW35" i="1"/>
  <c r="BW36" i="1"/>
  <c r="BW37" i="1"/>
  <c r="BW38" i="1"/>
  <c r="BW39" i="1"/>
  <c r="BW40" i="1"/>
  <c r="BW41" i="1"/>
  <c r="BW42" i="1"/>
  <c r="BW43" i="1"/>
  <c r="BW44" i="1"/>
  <c r="BW45" i="1"/>
  <c r="BW46" i="1"/>
  <c r="BW47" i="1"/>
  <c r="BW48" i="1"/>
  <c r="BW49" i="1"/>
  <c r="BW50" i="1"/>
  <c r="BW51" i="1"/>
  <c r="BW52" i="1"/>
  <c r="BW53" i="1"/>
  <c r="BW54" i="1"/>
  <c r="BW55" i="1"/>
  <c r="BW56" i="1"/>
  <c r="BW57" i="1"/>
  <c r="BW58" i="1"/>
  <c r="BW59" i="1"/>
  <c r="BW60" i="1"/>
  <c r="BW61" i="1"/>
  <c r="BW62" i="1"/>
  <c r="BW63" i="1"/>
  <c r="BW64" i="1"/>
  <c r="BW65" i="1"/>
  <c r="BW66" i="1"/>
  <c r="BW67" i="1"/>
  <c r="BW68" i="1"/>
  <c r="BW69" i="1"/>
  <c r="BW70" i="1"/>
  <c r="BW71" i="1"/>
  <c r="BW72" i="1"/>
  <c r="BW73" i="1"/>
  <c r="BW74" i="1"/>
  <c r="BW75" i="1"/>
  <c r="BW76" i="1"/>
  <c r="BW77" i="1"/>
  <c r="BW78" i="1"/>
  <c r="BW79" i="1"/>
  <c r="BW80" i="1"/>
  <c r="BW81" i="1"/>
  <c r="BW82" i="1"/>
  <c r="BW31" i="1"/>
  <c r="C177" i="1" l="1"/>
  <c r="BI87" i="1" s="1"/>
  <c r="D177" i="1"/>
  <c r="BM87" i="1" s="1"/>
  <c r="E177" i="1"/>
  <c r="BM91" i="1" s="1"/>
  <c r="F177" i="1"/>
  <c r="BI91" i="1" s="1"/>
  <c r="G177" i="1"/>
  <c r="BJ27" i="1" s="1"/>
  <c r="H177" i="1"/>
  <c r="BK27" i="1" s="1"/>
  <c r="I177" i="1"/>
  <c r="BL27" i="1" s="1"/>
  <c r="J177" i="1"/>
  <c r="BM27" i="1" s="1"/>
  <c r="K177" i="1"/>
  <c r="BN27" i="1" s="1"/>
  <c r="L177" i="1"/>
  <c r="BO27" i="1" s="1"/>
  <c r="M177" i="1"/>
  <c r="BP27" i="1" s="1"/>
  <c r="N177" i="1"/>
  <c r="BQ27" i="1" s="1"/>
  <c r="O177" i="1"/>
  <c r="BR27" i="1" s="1"/>
  <c r="Q177" i="1"/>
  <c r="BT27" i="1" s="1"/>
  <c r="R177" i="1"/>
  <c r="BU27" i="1" s="1"/>
  <c r="S177" i="1"/>
  <c r="BV27" i="1" s="1"/>
  <c r="T177" i="1"/>
  <c r="BW27" i="1" s="1"/>
  <c r="U177" i="1"/>
  <c r="BX27" i="1" s="1"/>
  <c r="V177" i="1"/>
  <c r="BY27" i="1" s="1"/>
  <c r="W177" i="1"/>
  <c r="BZ27" i="1" s="1"/>
  <c r="X177" i="1"/>
  <c r="CA27" i="1" s="1"/>
  <c r="Y177" i="1"/>
  <c r="CB27" i="1" s="1"/>
  <c r="Z177" i="1"/>
  <c r="CC27" i="1" s="1"/>
  <c r="AA177" i="1"/>
  <c r="CD27" i="1" s="1"/>
  <c r="AB177" i="1"/>
  <c r="CE27" i="1" s="1"/>
  <c r="AC177" i="1"/>
  <c r="CF27" i="1" s="1"/>
  <c r="AD177" i="1"/>
  <c r="CG27" i="1" s="1"/>
  <c r="AE177" i="1"/>
  <c r="CH27" i="1" s="1"/>
  <c r="AF177" i="1"/>
  <c r="CI27" i="1" s="1"/>
  <c r="AG177" i="1"/>
  <c r="CJ27" i="1" s="1"/>
  <c r="AH177" i="1"/>
  <c r="CK27" i="1" s="1"/>
  <c r="AI177" i="1"/>
  <c r="CL27" i="1" s="1"/>
  <c r="AJ177" i="1"/>
  <c r="CM27" i="1" s="1"/>
  <c r="AK177" i="1"/>
  <c r="CN27" i="1" s="1"/>
  <c r="AL177" i="1"/>
  <c r="CO27" i="1" s="1"/>
  <c r="AM177" i="1"/>
  <c r="CP27" i="1" s="1"/>
  <c r="AN177" i="1"/>
  <c r="CQ27" i="1" s="1"/>
  <c r="AO177" i="1"/>
  <c r="CR27" i="1" s="1"/>
  <c r="AP177" i="1"/>
  <c r="CS27" i="1" s="1"/>
  <c r="AQ177" i="1"/>
  <c r="CT27" i="1" s="1"/>
  <c r="AR177" i="1"/>
  <c r="CU27" i="1" s="1"/>
  <c r="AS177" i="1"/>
  <c r="CV27" i="1" s="1"/>
  <c r="AT177" i="1"/>
  <c r="CW27" i="1" s="1"/>
  <c r="AU177" i="1"/>
  <c r="CX27" i="1" s="1"/>
  <c r="AV177" i="1"/>
  <c r="CY27" i="1" s="1"/>
  <c r="AW177" i="1"/>
  <c r="CZ27" i="1" s="1"/>
  <c r="AX177" i="1"/>
  <c r="DA27" i="1" s="1"/>
  <c r="AY177" i="1"/>
  <c r="DB27" i="1" s="1"/>
  <c r="AZ177" i="1"/>
  <c r="DC27" i="1" s="1"/>
  <c r="BA177" i="1"/>
  <c r="DD27" i="1" s="1"/>
  <c r="BB177" i="1"/>
  <c r="DE27" i="1" s="1"/>
  <c r="BC177" i="1"/>
  <c r="DF27" i="1" s="1"/>
  <c r="BD177" i="1"/>
  <c r="DG27" i="1" s="1"/>
  <c r="BE177" i="1"/>
  <c r="DH27" i="1" s="1"/>
  <c r="BF177" i="1"/>
  <c r="DI27" i="1" s="1"/>
  <c r="B177" i="1"/>
  <c r="C118" i="1"/>
  <c r="BJ87" i="1" s="1"/>
  <c r="D118" i="1"/>
  <c r="BN87" i="1" s="1"/>
  <c r="E118" i="1"/>
  <c r="BN91" i="1" s="1"/>
  <c r="F118" i="1"/>
  <c r="BJ91" i="1" s="1"/>
  <c r="G118" i="1"/>
  <c r="BJ26" i="1" s="1"/>
  <c r="H118" i="1"/>
  <c r="BK26" i="1" s="1"/>
  <c r="I118" i="1"/>
  <c r="BL26" i="1" s="1"/>
  <c r="J118" i="1"/>
  <c r="BM26" i="1" s="1"/>
  <c r="K118" i="1"/>
  <c r="BN26" i="1" s="1"/>
  <c r="L118" i="1"/>
  <c r="BO26" i="1" s="1"/>
  <c r="M118" i="1"/>
  <c r="BP26" i="1" s="1"/>
  <c r="N118" i="1"/>
  <c r="BQ26" i="1" s="1"/>
  <c r="O118" i="1"/>
  <c r="BR26" i="1" s="1"/>
  <c r="Q118" i="1"/>
  <c r="BT26" i="1" s="1"/>
  <c r="R118" i="1"/>
  <c r="BU26" i="1" s="1"/>
  <c r="S118" i="1"/>
  <c r="BV26" i="1" s="1"/>
  <c r="T118" i="1"/>
  <c r="BW26" i="1" s="1"/>
  <c r="U118" i="1"/>
  <c r="BX26" i="1" s="1"/>
  <c r="V118" i="1"/>
  <c r="BY26" i="1" s="1"/>
  <c r="W118" i="1"/>
  <c r="BZ26" i="1" s="1"/>
  <c r="X118" i="1"/>
  <c r="CA26" i="1" s="1"/>
  <c r="Y118" i="1"/>
  <c r="CB26" i="1" s="1"/>
  <c r="Z118" i="1"/>
  <c r="CC26" i="1" s="1"/>
  <c r="AA118" i="1"/>
  <c r="CD26" i="1" s="1"/>
  <c r="AB118" i="1"/>
  <c r="CE26" i="1" s="1"/>
  <c r="AC118" i="1"/>
  <c r="CF26" i="1" s="1"/>
  <c r="AD118" i="1"/>
  <c r="CG26" i="1" s="1"/>
  <c r="AE118" i="1"/>
  <c r="CH26" i="1" s="1"/>
  <c r="AF118" i="1"/>
  <c r="CI26" i="1" s="1"/>
  <c r="AG118" i="1"/>
  <c r="CJ26" i="1" s="1"/>
  <c r="AH118" i="1"/>
  <c r="CK26" i="1" s="1"/>
  <c r="AI118" i="1"/>
  <c r="CL26" i="1" s="1"/>
  <c r="AJ118" i="1"/>
  <c r="CM26" i="1" s="1"/>
  <c r="AK118" i="1"/>
  <c r="CN26" i="1" s="1"/>
  <c r="AL118" i="1"/>
  <c r="CO26" i="1" s="1"/>
  <c r="AM118" i="1"/>
  <c r="CP26" i="1" s="1"/>
  <c r="AN118" i="1"/>
  <c r="CQ26" i="1" s="1"/>
  <c r="AO118" i="1"/>
  <c r="CR26" i="1" s="1"/>
  <c r="AP118" i="1"/>
  <c r="CS26" i="1" s="1"/>
  <c r="AQ118" i="1"/>
  <c r="CT26" i="1" s="1"/>
  <c r="AR118" i="1"/>
  <c r="CU26" i="1" s="1"/>
  <c r="AS118" i="1"/>
  <c r="CV26" i="1" s="1"/>
  <c r="AT118" i="1"/>
  <c r="CW26" i="1" s="1"/>
  <c r="AU118" i="1"/>
  <c r="CX26" i="1" s="1"/>
  <c r="AV118" i="1"/>
  <c r="CY26" i="1" s="1"/>
  <c r="AW118" i="1"/>
  <c r="CZ26" i="1" s="1"/>
  <c r="AX118" i="1"/>
  <c r="DA26" i="1" s="1"/>
  <c r="AY118" i="1"/>
  <c r="DB26" i="1" s="1"/>
  <c r="AZ118" i="1"/>
  <c r="DC26" i="1" s="1"/>
  <c r="BA118" i="1"/>
  <c r="DD26" i="1" s="1"/>
  <c r="BB118" i="1"/>
  <c r="DE26" i="1" s="1"/>
  <c r="BC118" i="1"/>
  <c r="DF26" i="1" s="1"/>
  <c r="BD118" i="1"/>
  <c r="DG26" i="1" s="1"/>
  <c r="BE118" i="1"/>
  <c r="DH26" i="1" s="1"/>
  <c r="BF118" i="1"/>
  <c r="DI26" i="1" s="1"/>
  <c r="B118" i="1"/>
  <c r="C59" i="1"/>
  <c r="BK87" i="1" s="1"/>
  <c r="D59" i="1"/>
  <c r="BO87" i="1" s="1"/>
  <c r="E59" i="1"/>
  <c r="BO91" i="1" s="1"/>
  <c r="F59" i="1"/>
  <c r="BK91" i="1" s="1"/>
  <c r="G59" i="1"/>
  <c r="BJ25" i="1" s="1"/>
  <c r="H59" i="1"/>
  <c r="BK25" i="1" s="1"/>
  <c r="I59" i="1"/>
  <c r="BL25" i="1" s="1"/>
  <c r="J59" i="1"/>
  <c r="BM25" i="1" s="1"/>
  <c r="K59" i="1"/>
  <c r="BN25" i="1" s="1"/>
  <c r="L59" i="1"/>
  <c r="BO25" i="1" s="1"/>
  <c r="M59" i="1"/>
  <c r="BP25" i="1" s="1"/>
  <c r="N59" i="1"/>
  <c r="BQ25" i="1" s="1"/>
  <c r="O59" i="1"/>
  <c r="BR25" i="1" s="1"/>
  <c r="Q59" i="1"/>
  <c r="BT25" i="1" s="1"/>
  <c r="R59" i="1"/>
  <c r="BU25" i="1" s="1"/>
  <c r="S59" i="1"/>
  <c r="BV25" i="1" s="1"/>
  <c r="T59" i="1"/>
  <c r="BW25" i="1" s="1"/>
  <c r="U59" i="1"/>
  <c r="BX25" i="1" s="1"/>
  <c r="V59" i="1"/>
  <c r="BY25" i="1" s="1"/>
  <c r="W59" i="1"/>
  <c r="BZ25" i="1" s="1"/>
  <c r="X59" i="1"/>
  <c r="CA25" i="1" s="1"/>
  <c r="Y59" i="1"/>
  <c r="CB25" i="1" s="1"/>
  <c r="Z59" i="1"/>
  <c r="CC25" i="1" s="1"/>
  <c r="AA59" i="1"/>
  <c r="CD25" i="1" s="1"/>
  <c r="AB59" i="1"/>
  <c r="CE25" i="1" s="1"/>
  <c r="AC59" i="1"/>
  <c r="CF25" i="1" s="1"/>
  <c r="AD59" i="1"/>
  <c r="CG25" i="1" s="1"/>
  <c r="AE59" i="1"/>
  <c r="CH25" i="1" s="1"/>
  <c r="AF59" i="1"/>
  <c r="CI25" i="1" s="1"/>
  <c r="AG59" i="1"/>
  <c r="CJ25" i="1" s="1"/>
  <c r="AH59" i="1"/>
  <c r="CK25" i="1" s="1"/>
  <c r="AI59" i="1"/>
  <c r="CL25" i="1" s="1"/>
  <c r="AJ59" i="1"/>
  <c r="CM25" i="1" s="1"/>
  <c r="AK59" i="1"/>
  <c r="CN25" i="1" s="1"/>
  <c r="AL59" i="1"/>
  <c r="CO25" i="1" s="1"/>
  <c r="AM59" i="1"/>
  <c r="CP25" i="1" s="1"/>
  <c r="AN59" i="1"/>
  <c r="CQ25" i="1" s="1"/>
  <c r="AO59" i="1"/>
  <c r="CR25" i="1" s="1"/>
  <c r="AP59" i="1"/>
  <c r="CS25" i="1" s="1"/>
  <c r="AQ59" i="1"/>
  <c r="CT25" i="1" s="1"/>
  <c r="AR59" i="1"/>
  <c r="CU25" i="1" s="1"/>
  <c r="AS59" i="1"/>
  <c r="CV25" i="1" s="1"/>
  <c r="AT59" i="1"/>
  <c r="CW25" i="1" s="1"/>
  <c r="AU59" i="1"/>
  <c r="CX25" i="1" s="1"/>
  <c r="AV59" i="1"/>
  <c r="CY25" i="1" s="1"/>
  <c r="AW59" i="1"/>
  <c r="CZ25" i="1" s="1"/>
  <c r="AX59" i="1"/>
  <c r="DA25" i="1" s="1"/>
  <c r="AY59" i="1"/>
  <c r="DB25" i="1" s="1"/>
  <c r="AZ59" i="1"/>
  <c r="DC25" i="1" s="1"/>
  <c r="BA59" i="1"/>
  <c r="DD25" i="1" s="1"/>
  <c r="BB59" i="1"/>
  <c r="DE25" i="1" s="1"/>
  <c r="BC59" i="1"/>
  <c r="DF25" i="1" s="1"/>
  <c r="BD59" i="1"/>
  <c r="DG25" i="1" s="1"/>
  <c r="BE59" i="1"/>
  <c r="DH25" i="1" s="1"/>
  <c r="BF59" i="1"/>
  <c r="DI25" i="1" s="1"/>
  <c r="B59" i="1"/>
  <c r="BH31" i="1" s="1"/>
  <c r="BH32" i="1" s="1"/>
  <c r="BK74" i="1" s="1"/>
  <c r="BI94" i="1" l="1"/>
  <c r="BI93" i="1"/>
  <c r="BK33" i="1"/>
  <c r="BK35" i="1"/>
  <c r="BK37" i="1"/>
  <c r="BK39" i="1"/>
  <c r="BK41" i="1"/>
  <c r="BK43" i="1"/>
  <c r="BK45" i="1"/>
  <c r="BK47" i="1"/>
  <c r="BK49" i="1"/>
  <c r="BK51" i="1"/>
  <c r="BK53" i="1"/>
  <c r="BK55" i="1"/>
  <c r="BK57" i="1"/>
  <c r="BK59" i="1"/>
  <c r="BK61" i="1"/>
  <c r="BK63" i="1"/>
  <c r="BK65" i="1"/>
  <c r="BK67" i="1"/>
  <c r="BK69" i="1"/>
  <c r="BK71" i="1"/>
  <c r="BK73" i="1"/>
  <c r="BK75" i="1"/>
  <c r="BK77" i="1"/>
  <c r="BK79" i="1"/>
  <c r="BK81" i="1"/>
  <c r="BK31" i="1"/>
  <c r="BK32" i="1"/>
  <c r="BK34" i="1"/>
  <c r="BK36" i="1"/>
  <c r="BK38" i="1"/>
  <c r="BK40" i="1"/>
  <c r="BK42" i="1"/>
  <c r="BK44" i="1"/>
  <c r="BK46" i="1"/>
  <c r="BK48" i="1"/>
  <c r="BK50" i="1"/>
  <c r="BK52" i="1"/>
  <c r="BK54" i="1"/>
  <c r="BK56" i="1"/>
  <c r="BK58" i="1"/>
  <c r="BK60" i="1"/>
  <c r="BK62" i="1"/>
  <c r="BK64" i="1"/>
  <c r="BK66" i="1"/>
  <c r="BK68" i="1"/>
  <c r="BK70" i="1"/>
  <c r="BK72" i="1"/>
  <c r="BK76" i="1"/>
  <c r="BK78" i="1"/>
  <c r="BK80" i="1"/>
  <c r="BK82" i="1"/>
  <c r="BL82" i="1" s="1"/>
  <c r="DH12" i="1"/>
  <c r="DH11" i="1"/>
  <c r="DI12" i="1"/>
  <c r="DI11" i="1"/>
  <c r="DG12" i="1"/>
  <c r="DG11" i="1"/>
  <c r="DE12" i="1"/>
  <c r="DE11" i="1"/>
  <c r="DC12" i="1"/>
  <c r="DC11" i="1"/>
  <c r="DA12" i="1"/>
  <c r="DA11" i="1"/>
  <c r="CY12" i="1"/>
  <c r="CY11" i="1"/>
  <c r="CW12" i="1"/>
  <c r="CW11" i="1"/>
  <c r="CU12" i="1"/>
  <c r="CU11" i="1"/>
  <c r="CS12" i="1"/>
  <c r="CS11" i="1"/>
  <c r="CQ12" i="1"/>
  <c r="CQ11" i="1"/>
  <c r="CO12" i="1"/>
  <c r="CO11" i="1"/>
  <c r="CM12" i="1"/>
  <c r="CM11" i="1"/>
  <c r="CK12" i="1"/>
  <c r="CK11" i="1"/>
  <c r="CI12" i="1"/>
  <c r="CI11" i="1"/>
  <c r="CG12" i="1"/>
  <c r="CG11" i="1"/>
  <c r="CE12" i="1"/>
  <c r="CE11" i="1"/>
  <c r="CC12" i="1"/>
  <c r="CC11" i="1"/>
  <c r="CA12" i="1"/>
  <c r="CA11" i="1"/>
  <c r="BY12" i="1"/>
  <c r="BY11" i="1"/>
  <c r="BW12" i="1"/>
  <c r="BW11" i="1"/>
  <c r="BU12" i="1"/>
  <c r="BU11" i="1"/>
  <c r="BQ12" i="1"/>
  <c r="BQ11" i="1"/>
  <c r="BO12" i="1"/>
  <c r="BO11" i="1"/>
  <c r="BM12" i="1"/>
  <c r="BM11" i="1"/>
  <c r="BK12" i="1"/>
  <c r="BK11" i="1"/>
  <c r="DF12" i="1"/>
  <c r="DF11" i="1"/>
  <c r="DD12" i="1"/>
  <c r="DD11" i="1"/>
  <c r="DB12" i="1"/>
  <c r="DB11" i="1"/>
  <c r="CZ12" i="1"/>
  <c r="CZ11" i="1"/>
  <c r="CX12" i="1"/>
  <c r="CX11" i="1"/>
  <c r="CV12" i="1"/>
  <c r="CV11" i="1"/>
  <c r="CT12" i="1"/>
  <c r="CT11" i="1"/>
  <c r="CR12" i="1"/>
  <c r="CR11" i="1"/>
  <c r="CP12" i="1"/>
  <c r="CP11" i="1"/>
  <c r="CN12" i="1"/>
  <c r="CN11" i="1"/>
  <c r="CL12" i="1"/>
  <c r="CL11" i="1"/>
  <c r="CJ12" i="1"/>
  <c r="CJ11" i="1"/>
  <c r="CH12" i="1"/>
  <c r="CH11" i="1"/>
  <c r="CF12" i="1"/>
  <c r="CF11" i="1"/>
  <c r="CD12" i="1"/>
  <c r="CD11" i="1"/>
  <c r="CB12" i="1"/>
  <c r="CB11" i="1"/>
  <c r="BZ12" i="1"/>
  <c r="BZ11" i="1"/>
  <c r="BX12" i="1"/>
  <c r="BX11" i="1"/>
  <c r="BV12" i="1"/>
  <c r="BV11" i="1"/>
  <c r="BT12" i="1"/>
  <c r="BT11" i="1"/>
  <c r="BR12" i="1"/>
  <c r="BR11" i="1"/>
  <c r="BP12" i="1"/>
  <c r="BP11" i="1"/>
  <c r="BN12" i="1"/>
  <c r="BN11" i="1"/>
  <c r="BL12" i="1"/>
  <c r="BL11" i="1"/>
  <c r="BJ12" i="1"/>
  <c r="BJ11" i="1"/>
  <c r="BK20" i="1"/>
  <c r="BK19" i="1"/>
  <c r="BM20" i="1"/>
  <c r="BM19" i="1"/>
  <c r="BO20" i="1"/>
  <c r="BO19" i="1"/>
  <c r="BJ20" i="1"/>
  <c r="BJ19" i="1"/>
  <c r="BF176" i="1"/>
  <c r="BE175" i="1"/>
  <c r="BD174" i="1"/>
  <c r="BC173" i="1"/>
  <c r="BB172" i="1"/>
  <c r="BA171" i="1"/>
  <c r="AZ170" i="1"/>
  <c r="AY169" i="1"/>
  <c r="AX168" i="1"/>
  <c r="AW167" i="1"/>
  <c r="AV166" i="1"/>
  <c r="AU165" i="1"/>
  <c r="AT164" i="1"/>
  <c r="AS163" i="1"/>
  <c r="AR162" i="1"/>
  <c r="AQ161" i="1"/>
  <c r="AP160" i="1"/>
  <c r="AO159" i="1"/>
  <c r="AN158" i="1"/>
  <c r="AM157" i="1"/>
  <c r="AL156" i="1"/>
  <c r="AK155" i="1"/>
  <c r="AJ154" i="1"/>
  <c r="AI153" i="1"/>
  <c r="AH152" i="1"/>
  <c r="AG151" i="1"/>
  <c r="AF150" i="1"/>
  <c r="AE149" i="1"/>
  <c r="AD148" i="1"/>
  <c r="AC147" i="1"/>
  <c r="AB146" i="1"/>
  <c r="AA145" i="1"/>
  <c r="Z144" i="1"/>
  <c r="Y143" i="1"/>
  <c r="X142" i="1"/>
  <c r="W141" i="1"/>
  <c r="V140" i="1"/>
  <c r="U139" i="1"/>
  <c r="T138" i="1"/>
  <c r="S137" i="1"/>
  <c r="R136" i="1"/>
  <c r="Q135" i="1"/>
  <c r="P134" i="1"/>
  <c r="P177" i="1" s="1"/>
  <c r="BS27" i="1" s="1"/>
  <c r="O133" i="1"/>
  <c r="N132" i="1"/>
  <c r="M131" i="1"/>
  <c r="L130" i="1"/>
  <c r="K129" i="1"/>
  <c r="J128" i="1"/>
  <c r="I127" i="1"/>
  <c r="H126" i="1"/>
  <c r="G125" i="1"/>
  <c r="BF117" i="1"/>
  <c r="BE116" i="1"/>
  <c r="BD115" i="1"/>
  <c r="BC114" i="1"/>
  <c r="BB113" i="1"/>
  <c r="BA112" i="1"/>
  <c r="AZ111" i="1"/>
  <c r="AY110" i="1"/>
  <c r="AX109" i="1"/>
  <c r="AW108" i="1"/>
  <c r="AV107" i="1"/>
  <c r="AU106" i="1"/>
  <c r="AT105" i="1"/>
  <c r="AS104" i="1"/>
  <c r="AR103" i="1"/>
  <c r="AQ102" i="1"/>
  <c r="AP101" i="1"/>
  <c r="AO100" i="1"/>
  <c r="AN99" i="1"/>
  <c r="AM98" i="1"/>
  <c r="AL97" i="1"/>
  <c r="AK96" i="1"/>
  <c r="AJ95" i="1"/>
  <c r="AI94" i="1"/>
  <c r="AH93" i="1"/>
  <c r="AG92" i="1"/>
  <c r="AF91" i="1"/>
  <c r="AE90" i="1"/>
  <c r="AD89" i="1"/>
  <c r="AC88" i="1"/>
  <c r="AB87" i="1"/>
  <c r="AA86" i="1"/>
  <c r="Z85" i="1"/>
  <c r="Y84" i="1"/>
  <c r="X83" i="1"/>
  <c r="W82" i="1"/>
  <c r="V81" i="1"/>
  <c r="U80" i="1"/>
  <c r="T79" i="1"/>
  <c r="S78" i="1"/>
  <c r="R77" i="1"/>
  <c r="Q76" i="1"/>
  <c r="P75" i="1"/>
  <c r="P118" i="1" s="1"/>
  <c r="BS26" i="1" s="1"/>
  <c r="O74" i="1"/>
  <c r="N73" i="1"/>
  <c r="M72" i="1"/>
  <c r="L71" i="1"/>
  <c r="K70" i="1"/>
  <c r="J69" i="1"/>
  <c r="I68" i="1"/>
  <c r="H67" i="1"/>
  <c r="G66" i="1"/>
  <c r="BF58" i="1"/>
  <c r="BE57" i="1"/>
  <c r="BD56" i="1"/>
  <c r="BC55" i="1"/>
  <c r="BB54" i="1"/>
  <c r="BA53" i="1"/>
  <c r="AZ52" i="1"/>
  <c r="AY51" i="1"/>
  <c r="AX50" i="1"/>
  <c r="AW49" i="1"/>
  <c r="AV48" i="1"/>
  <c r="AU47" i="1"/>
  <c r="AT46" i="1"/>
  <c r="AS45" i="1"/>
  <c r="AR44" i="1"/>
  <c r="AQ43" i="1"/>
  <c r="AP42" i="1"/>
  <c r="AO41" i="1"/>
  <c r="AN40" i="1"/>
  <c r="AM39" i="1"/>
  <c r="AL38" i="1"/>
  <c r="AK37" i="1"/>
  <c r="AJ36" i="1"/>
  <c r="AI35" i="1"/>
  <c r="AH34" i="1"/>
  <c r="AG33" i="1"/>
  <c r="AF32" i="1"/>
  <c r="AE31" i="1"/>
  <c r="AD30" i="1"/>
  <c r="AC29" i="1"/>
  <c r="AB28" i="1"/>
  <c r="AA27" i="1"/>
  <c r="Z26" i="1"/>
  <c r="Y25" i="1"/>
  <c r="X24" i="1"/>
  <c r="W23" i="1"/>
  <c r="V22" i="1"/>
  <c r="U21" i="1"/>
  <c r="T20" i="1"/>
  <c r="S19" i="1"/>
  <c r="R18" i="1"/>
  <c r="Q17" i="1"/>
  <c r="P16" i="1"/>
  <c r="P59" i="1" s="1"/>
  <c r="BS25" i="1" s="1"/>
  <c r="O15" i="1"/>
  <c r="N14" i="1"/>
  <c r="M13" i="1"/>
  <c r="L12" i="1"/>
  <c r="K11" i="1"/>
  <c r="J10" i="1"/>
  <c r="I9" i="1"/>
  <c r="H8" i="1"/>
  <c r="G7" i="1"/>
  <c r="K3" i="1"/>
  <c r="BI95" i="1" l="1"/>
  <c r="BS12" i="1"/>
  <c r="BS11" i="1"/>
  <c r="BS8" i="1" s="1"/>
  <c r="BJ21" i="1"/>
  <c r="BO21" i="1"/>
  <c r="BN22" i="1" s="1"/>
  <c r="BO22" i="1" s="1"/>
  <c r="BM21" i="1"/>
  <c r="BK21" i="1"/>
  <c r="BL74" i="1"/>
  <c r="BL78" i="1"/>
  <c r="BL70" i="1"/>
  <c r="BL66" i="1"/>
  <c r="BL62" i="1"/>
  <c r="BL58" i="1"/>
  <c r="BL54" i="1"/>
  <c r="BL50" i="1"/>
  <c r="BL46" i="1"/>
  <c r="BL42" i="1"/>
  <c r="BL38" i="1"/>
  <c r="BL34" i="1"/>
  <c r="BL31" i="1"/>
  <c r="BL79" i="1"/>
  <c r="BL75" i="1"/>
  <c r="BL71" i="1"/>
  <c r="BL67" i="1"/>
  <c r="BL63" i="1"/>
  <c r="BL59" i="1"/>
  <c r="BL55" i="1"/>
  <c r="BL51" i="1"/>
  <c r="BL47" i="1"/>
  <c r="BL43" i="1"/>
  <c r="BL39" i="1"/>
  <c r="BL35" i="1"/>
  <c r="BL80" i="1"/>
  <c r="BL76" i="1"/>
  <c r="BL72" i="1"/>
  <c r="BL68" i="1"/>
  <c r="BL64" i="1"/>
  <c r="BL60" i="1"/>
  <c r="BL56" i="1"/>
  <c r="BL52" i="1"/>
  <c r="BL48" i="1"/>
  <c r="BL44" i="1"/>
  <c r="BL40" i="1"/>
  <c r="BL36" i="1"/>
  <c r="BL32" i="1"/>
  <c r="BL81" i="1"/>
  <c r="BL77" i="1"/>
  <c r="BL73" i="1"/>
  <c r="BL69" i="1"/>
  <c r="BL65" i="1"/>
  <c r="BL61" i="1"/>
  <c r="BL57" i="1"/>
  <c r="BL53" i="1"/>
  <c r="BL49" i="1"/>
  <c r="BL45" i="1"/>
  <c r="BL41" i="1"/>
  <c r="BL37" i="1"/>
  <c r="BL33" i="1"/>
  <c r="BJ22" i="1"/>
  <c r="BK22" i="1" s="1"/>
  <c r="BL22" i="1"/>
  <c r="BM22" i="1" s="1"/>
  <c r="BJ8" i="1"/>
  <c r="BK8" i="1"/>
  <c r="BM8" i="1"/>
  <c r="BO8" i="1"/>
  <c r="BQ8" i="1"/>
  <c r="BU8" i="1"/>
  <c r="BW8" i="1"/>
  <c r="BY8" i="1"/>
  <c r="CA8" i="1"/>
  <c r="CC8" i="1"/>
  <c r="CE8" i="1"/>
  <c r="CG8" i="1"/>
  <c r="CI8" i="1"/>
  <c r="CK8" i="1"/>
  <c r="CM8" i="1"/>
  <c r="CO8" i="1"/>
  <c r="CQ8" i="1"/>
  <c r="CS8" i="1"/>
  <c r="CU8" i="1"/>
  <c r="CW8" i="1"/>
  <c r="CY8" i="1"/>
  <c r="DA8" i="1"/>
  <c r="DC8" i="1"/>
  <c r="DE8" i="1"/>
  <c r="DG8" i="1"/>
  <c r="DI8" i="1"/>
  <c r="BL8" i="1"/>
  <c r="BN8" i="1"/>
  <c r="BP8" i="1"/>
  <c r="BR8" i="1"/>
  <c r="BT8" i="1"/>
  <c r="BV8" i="1"/>
  <c r="BX8" i="1"/>
  <c r="BZ8" i="1"/>
  <c r="CB8" i="1"/>
  <c r="CD8" i="1"/>
  <c r="CF8" i="1"/>
  <c r="CH8" i="1"/>
  <c r="CJ8" i="1"/>
  <c r="CL8" i="1"/>
  <c r="CN8" i="1"/>
  <c r="CP8" i="1"/>
  <c r="CR8" i="1"/>
  <c r="CT8" i="1"/>
  <c r="CV8" i="1"/>
  <c r="CX8" i="1"/>
  <c r="CZ8" i="1"/>
  <c r="DB8" i="1"/>
  <c r="DD8" i="1"/>
  <c r="DF8" i="1"/>
  <c r="DH8" i="1"/>
  <c r="BO82" i="1" l="1"/>
  <c r="BO32" i="1"/>
  <c r="BO80" i="1"/>
  <c r="BO33" i="1"/>
  <c r="BO41" i="1"/>
  <c r="BO49" i="1"/>
  <c r="BO57" i="1"/>
  <c r="BO65" i="1"/>
  <c r="BO69" i="1"/>
  <c r="BO73" i="1"/>
  <c r="BO75" i="1"/>
  <c r="BO77" i="1"/>
  <c r="BO31" i="1"/>
  <c r="BO79" i="1"/>
  <c r="BO37" i="1"/>
  <c r="BO45" i="1"/>
  <c r="BO53" i="1"/>
  <c r="BO61" i="1"/>
  <c r="BO67" i="1"/>
  <c r="BO71" i="1"/>
  <c r="BO74" i="1"/>
  <c r="BO76" i="1"/>
  <c r="BO78" i="1"/>
  <c r="BO81" i="1"/>
  <c r="BO70" i="1"/>
  <c r="BO66" i="1"/>
  <c r="BO59" i="1"/>
  <c r="BO51" i="1"/>
  <c r="BO43" i="1"/>
  <c r="BO35" i="1"/>
  <c r="BO62" i="1"/>
  <c r="BO58" i="1"/>
  <c r="BO54" i="1"/>
  <c r="BO50" i="1"/>
  <c r="BO46" i="1"/>
  <c r="BO42" i="1"/>
  <c r="BO38" i="1"/>
  <c r="BO34" i="1"/>
  <c r="BO72" i="1"/>
  <c r="BO68" i="1"/>
  <c r="BO63" i="1"/>
  <c r="BO55" i="1"/>
  <c r="BO47" i="1"/>
  <c r="BO39" i="1"/>
  <c r="BO64" i="1"/>
  <c r="BO60" i="1"/>
  <c r="BO56" i="1"/>
  <c r="BO52" i="1"/>
  <c r="BO48" i="1"/>
  <c r="BO44" i="1"/>
  <c r="BO40" i="1"/>
  <c r="BO36" i="1"/>
  <c r="BP82" i="1" l="1"/>
  <c r="BR82" i="1"/>
  <c r="BQ82" i="1"/>
  <c r="BR44" i="1"/>
  <c r="BP44" i="1"/>
  <c r="BQ44" i="1"/>
  <c r="BR40" i="1"/>
  <c r="BP40" i="1"/>
  <c r="BQ40" i="1"/>
  <c r="BR48" i="1"/>
  <c r="BP48" i="1"/>
  <c r="BQ48" i="1"/>
  <c r="BR56" i="1"/>
  <c r="BP56" i="1"/>
  <c r="BQ56" i="1"/>
  <c r="BR64" i="1"/>
  <c r="BP64" i="1"/>
  <c r="BQ64" i="1"/>
  <c r="BR47" i="1"/>
  <c r="BQ47" i="1"/>
  <c r="BP47" i="1"/>
  <c r="BR63" i="1"/>
  <c r="BQ63" i="1"/>
  <c r="BP63" i="1"/>
  <c r="BR72" i="1"/>
  <c r="BP72" i="1"/>
  <c r="BQ72" i="1"/>
  <c r="BR38" i="1"/>
  <c r="BP38" i="1"/>
  <c r="BQ38" i="1"/>
  <c r="BR46" i="1"/>
  <c r="BP46" i="1"/>
  <c r="BQ46" i="1"/>
  <c r="BR54" i="1"/>
  <c r="BP54" i="1"/>
  <c r="BQ54" i="1"/>
  <c r="BR62" i="1"/>
  <c r="BP62" i="1"/>
  <c r="BQ62" i="1"/>
  <c r="BR43" i="1"/>
  <c r="BQ43" i="1"/>
  <c r="BP43" i="1"/>
  <c r="BR59" i="1"/>
  <c r="BQ59" i="1"/>
  <c r="BP59" i="1"/>
  <c r="BR70" i="1"/>
  <c r="BP70" i="1"/>
  <c r="BQ70" i="1"/>
  <c r="BR78" i="1"/>
  <c r="BP78" i="1"/>
  <c r="BQ78" i="1"/>
  <c r="BR74" i="1"/>
  <c r="BP74" i="1"/>
  <c r="BQ74" i="1"/>
  <c r="BR67" i="1"/>
  <c r="BQ67" i="1"/>
  <c r="BP67" i="1"/>
  <c r="BR53" i="1"/>
  <c r="BQ53" i="1"/>
  <c r="BP53" i="1"/>
  <c r="BR37" i="1"/>
  <c r="BQ37" i="1"/>
  <c r="BP37" i="1"/>
  <c r="BQ31" i="1"/>
  <c r="BR31" i="1"/>
  <c r="BP31" i="1"/>
  <c r="BR75" i="1"/>
  <c r="BQ75" i="1"/>
  <c r="BP75" i="1"/>
  <c r="BR69" i="1"/>
  <c r="BQ69" i="1"/>
  <c r="BP69" i="1"/>
  <c r="BR57" i="1"/>
  <c r="BQ57" i="1"/>
  <c r="BP57" i="1"/>
  <c r="BR41" i="1"/>
  <c r="BQ41" i="1"/>
  <c r="BP41" i="1"/>
  <c r="BR80" i="1"/>
  <c r="BP80" i="1"/>
  <c r="BQ80" i="1"/>
  <c r="BR36" i="1"/>
  <c r="BP36" i="1"/>
  <c r="BQ36" i="1"/>
  <c r="BR52" i="1"/>
  <c r="BP52" i="1"/>
  <c r="BQ52" i="1"/>
  <c r="BR60" i="1"/>
  <c r="BP60" i="1"/>
  <c r="BQ60" i="1"/>
  <c r="BR39" i="1"/>
  <c r="BQ39" i="1"/>
  <c r="BP39" i="1"/>
  <c r="BR55" i="1"/>
  <c r="BQ55" i="1"/>
  <c r="BP55" i="1"/>
  <c r="BR68" i="1"/>
  <c r="BP68" i="1"/>
  <c r="BQ68" i="1"/>
  <c r="BR34" i="1"/>
  <c r="BP34" i="1"/>
  <c r="BQ34" i="1"/>
  <c r="BR42" i="1"/>
  <c r="BP42" i="1"/>
  <c r="BQ42" i="1"/>
  <c r="BR50" i="1"/>
  <c r="BP50" i="1"/>
  <c r="BQ50" i="1"/>
  <c r="BR58" i="1"/>
  <c r="BP58" i="1"/>
  <c r="BQ58" i="1"/>
  <c r="BR35" i="1"/>
  <c r="BQ35" i="1"/>
  <c r="BP35" i="1"/>
  <c r="BR51" i="1"/>
  <c r="BQ51" i="1"/>
  <c r="BP51" i="1"/>
  <c r="BR66" i="1"/>
  <c r="BP66" i="1"/>
  <c r="BQ66" i="1"/>
  <c r="BR81" i="1"/>
  <c r="BQ81" i="1"/>
  <c r="BP81" i="1"/>
  <c r="BR76" i="1"/>
  <c r="BP76" i="1"/>
  <c r="BQ76" i="1"/>
  <c r="BR71" i="1"/>
  <c r="BQ71" i="1"/>
  <c r="BP71" i="1"/>
  <c r="BR61" i="1"/>
  <c r="BQ61" i="1"/>
  <c r="BP61" i="1"/>
  <c r="BR45" i="1"/>
  <c r="BQ45" i="1"/>
  <c r="BP45" i="1"/>
  <c r="BR79" i="1"/>
  <c r="BQ79" i="1"/>
  <c r="BP79" i="1"/>
  <c r="BR77" i="1"/>
  <c r="BQ77" i="1"/>
  <c r="BP77" i="1"/>
  <c r="BR73" i="1"/>
  <c r="BQ73" i="1"/>
  <c r="BP73" i="1"/>
  <c r="BR65" i="1"/>
  <c r="BQ65" i="1"/>
  <c r="BP65" i="1"/>
  <c r="BR49" i="1"/>
  <c r="BQ49" i="1"/>
  <c r="BP49" i="1"/>
  <c r="BR33" i="1"/>
  <c r="BQ33" i="1"/>
  <c r="BP33" i="1"/>
  <c r="BR32" i="1"/>
  <c r="BP32" i="1"/>
  <c r="BQ32" i="1"/>
  <c r="BL29" i="1" l="1"/>
  <c r="BK29" i="1"/>
  <c r="BJ29" i="1"/>
</calcChain>
</file>

<file path=xl/comments1.xml><?xml version="1.0" encoding="utf-8"?>
<comments xmlns="http://schemas.openxmlformats.org/spreadsheetml/2006/main">
  <authors>
    <author>permana.zainal</author>
  </authors>
  <commentList>
    <comment ref="BI8" authorId="0">
      <text>
        <r>
          <rPr>
            <b/>
            <sz val="9"/>
            <color indexed="81"/>
            <rFont val="Tahoma"/>
            <family val="2"/>
          </rPr>
          <t>permana.zainal:</t>
        </r>
        <r>
          <rPr>
            <sz val="9"/>
            <color indexed="81"/>
            <rFont val="Tahoma"/>
            <family val="2"/>
          </rPr>
          <t xml:space="preserve">
each and all year switch</t>
        </r>
      </text>
    </comment>
    <comment ref="BI11" authorId="0">
      <text>
        <r>
          <rPr>
            <b/>
            <sz val="9"/>
            <color indexed="81"/>
            <rFont val="Tahoma"/>
            <family val="2"/>
          </rPr>
          <t>permana.zainal:</t>
        </r>
        <r>
          <rPr>
            <sz val="9"/>
            <color indexed="81"/>
            <rFont val="Tahoma"/>
            <family val="2"/>
          </rPr>
          <t xml:space="preserve">
year switch</t>
        </r>
      </text>
    </comment>
    <comment ref="A59" authorId="0">
      <text>
        <r>
          <rPr>
            <b/>
            <sz val="9"/>
            <color indexed="81"/>
            <rFont val="Tahoma"/>
            <family val="2"/>
          </rPr>
          <t>permana.zainal:</t>
        </r>
        <r>
          <rPr>
            <sz val="9"/>
            <color indexed="81"/>
            <rFont val="Tahoma"/>
            <family val="2"/>
          </rPr>
          <t xml:space="preserve">
state switch</t>
        </r>
      </text>
    </comment>
  </commentList>
</comments>
</file>

<file path=xl/sharedStrings.xml><?xml version="1.0" encoding="utf-8"?>
<sst xmlns="http://schemas.openxmlformats.org/spreadsheetml/2006/main" count="576" uniqueCount="128">
  <si>
    <t>Current residence in --</t>
  </si>
  <si>
    <t>Population 1 year and over</t>
  </si>
  <si>
    <t>Same residence 1 year ago</t>
  </si>
  <si>
    <t>Different residence, same state 1 year ago</t>
  </si>
  <si>
    <t>State of Residence Last year (Estimate)</t>
  </si>
  <si>
    <t>Estimate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</si>
  <si>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</si>
  <si>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</si>
  <si>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</si>
  <si>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</si>
  <si>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</si>
  <si>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</si>
  <si>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</si>
  <si>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</si>
  <si>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</si>
  <si>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 xml:space="preserve">District of Columbia 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</si>
  <si>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</si>
  <si>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</si>
  <si>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</si>
  <si>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</si>
  <si>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</si>
  <si>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</si>
  <si>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</si>
  <si>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</si>
  <si>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</si>
  <si>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</si>
  <si>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</si>
  <si>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</si>
  <si>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</si>
  <si>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</si>
  <si>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</si>
  <si>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</si>
  <si>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</si>
  <si>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</si>
  <si>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</si>
  <si>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</si>
  <si>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</si>
  <si>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</si>
  <si>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</si>
  <si>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</si>
  <si>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</si>
  <si>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</si>
  <si>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</si>
  <si>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</si>
  <si>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</si>
  <si>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</si>
  <si>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</si>
  <si>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</si>
  <si>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</si>
  <si>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</si>
  <si>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</si>
  <si>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</si>
  <si>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</si>
  <si>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</si>
  <si>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</si>
  <si>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</si>
  <si>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</si>
  <si>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</si>
  <si>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</si>
  <si>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United States</t>
  </si>
  <si>
    <t>x</t>
  </si>
  <si>
    <t>y</t>
  </si>
  <si>
    <t>2010-2012</t>
  </si>
  <si>
    <t>each year</t>
  </si>
  <si>
    <t>Total Migration</t>
  </si>
  <si>
    <t>%</t>
  </si>
  <si>
    <t>population</t>
  </si>
  <si>
    <t>total migration</t>
  </si>
  <si>
    <t>all</t>
  </si>
  <si>
    <t>each</t>
  </si>
  <si>
    <t>same res</t>
  </si>
  <si>
    <t>same state dif res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</si>
  <si>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</si>
  <si>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</si>
  <si>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</si>
  <si>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</si>
  <si>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</si>
  <si>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</si>
  <si>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</si>
  <si>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</si>
  <si>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</si>
  <si>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</si>
  <si>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</si>
  <si>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</si>
  <si>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</si>
  <si>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</si>
  <si>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</si>
  <si>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</si>
  <si>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</si>
  <si>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</si>
  <si>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</si>
  <si>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</si>
  <si>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</si>
  <si>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</si>
  <si>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MS</t>
  </si>
  <si>
    <t>MI</t>
  </si>
  <si>
    <t>MN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</si>
  <si>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</si>
  <si>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</si>
  <si>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</si>
  <si>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</si>
  <si>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</si>
  <si>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</si>
  <si>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</si>
  <si>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</si>
  <si>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</si>
  <si>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</si>
  <si>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</si>
  <si>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</si>
  <si>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</si>
  <si>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</si>
  <si>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</si>
  <si>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</si>
  <si>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</si>
  <si>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</si>
  <si>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</si>
  <si>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</si>
  <si>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</si>
  <si>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</si>
  <si>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</si>
  <si>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</si>
  <si>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</si>
  <si>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</si>
  <si>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PR</t>
  </si>
  <si>
    <t>total</t>
  </si>
  <si>
    <t>Population</t>
  </si>
  <si>
    <t xml:space="preserve">         U.S. MIGRATION DASHBOARD</t>
  </si>
  <si>
    <t>Total Migrants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</si>
</sst>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000000"/>
      <name val="Tahoma"/>
      <family val="2"/>
    </font>
    <font>
      <sz val="12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 Unicode MS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DDDD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3" fontId="4" fillId="0" borderId="4" xfId="1" applyNumberFormat="1" applyFont="1" applyBorder="1" applyProtection="1">
      <protection locked="0"/>
    </xf>
    <xf numFmtId="3" fontId="5" fillId="0" borderId="4" xfId="1" applyNumberFormat="1" applyFont="1" applyFill="1" applyBorder="1" applyProtection="1">
      <protection locked="0"/>
    </xf>
    <xf numFmtId="0" fontId="4" fillId="0" borderId="4" xfId="1" applyFont="1" applyBorder="1"/>
    <xf numFmtId="0" fontId="4" fillId="0" borderId="2" xfId="1" applyFont="1" applyBorder="1"/>
    <xf numFmtId="0" fontId="3" fillId="0" borderId="4" xfId="1" applyFont="1" applyFill="1" applyBorder="1" applyProtection="1">
      <protection locked="0"/>
    </xf>
    <xf numFmtId="0" fontId="1" fillId="2" borderId="3" xfId="1" applyFont="1" applyFill="1" applyBorder="1"/>
    <xf numFmtId="0" fontId="1" fillId="2" borderId="6" xfId="1" applyFont="1" applyFill="1" applyBorder="1"/>
    <xf numFmtId="49" fontId="3" fillId="2" borderId="5" xfId="1" applyNumberFormat="1" applyFont="1" applyFill="1" applyBorder="1" applyAlignment="1" applyProtection="1">
      <protection locked="0"/>
    </xf>
    <xf numFmtId="0" fontId="1" fillId="2" borderId="5" xfId="1" applyFont="1" applyFill="1" applyBorder="1"/>
    <xf numFmtId="0" fontId="2" fillId="2" borderId="4" xfId="1" applyFont="1" applyFill="1" applyBorder="1" applyAlignment="1" applyProtection="1">
      <alignment horizontal="center" wrapText="1"/>
      <protection locked="0"/>
    </xf>
    <xf numFmtId="0" fontId="2" fillId="2" borderId="1" xfId="1" applyFont="1" applyFill="1" applyBorder="1" applyAlignment="1" applyProtection="1">
      <alignment horizontal="center" wrapText="1"/>
      <protection locked="0"/>
    </xf>
    <xf numFmtId="0" fontId="2" fillId="2" borderId="7" xfId="1" applyFont="1" applyFill="1" applyBorder="1"/>
    <xf numFmtId="0" fontId="4" fillId="0" borderId="0" xfId="1" applyFont="1" applyFill="1" applyBorder="1"/>
    <xf numFmtId="3" fontId="4" fillId="0" borderId="4" xfId="1" applyNumberFormat="1" applyFont="1" applyBorder="1" applyProtection="1">
      <protection locked="0"/>
    </xf>
    <xf numFmtId="3" fontId="5" fillId="0" borderId="4" xfId="1" applyNumberFormat="1" applyFont="1" applyFill="1" applyBorder="1" applyProtection="1">
      <protection locked="0"/>
    </xf>
    <xf numFmtId="0" fontId="4" fillId="0" borderId="4" xfId="1" applyFont="1" applyBorder="1"/>
    <xf numFmtId="0" fontId="4" fillId="0" borderId="2" xfId="1" applyFont="1" applyBorder="1"/>
    <xf numFmtId="0" fontId="3" fillId="0" borderId="4" xfId="1" applyFont="1" applyFill="1" applyBorder="1" applyProtection="1">
      <protection locked="0"/>
    </xf>
    <xf numFmtId="0" fontId="1" fillId="2" borderId="3" xfId="1" applyFont="1" applyFill="1" applyBorder="1"/>
    <xf numFmtId="0" fontId="1" fillId="2" borderId="6" xfId="1" applyFont="1" applyFill="1" applyBorder="1"/>
    <xf numFmtId="49" fontId="3" fillId="2" borderId="5" xfId="1" applyNumberFormat="1" applyFont="1" applyFill="1" applyBorder="1" applyAlignment="1" applyProtection="1">
      <protection locked="0"/>
    </xf>
    <xf numFmtId="0" fontId="1" fillId="2" borderId="5" xfId="1" applyFont="1" applyFill="1" applyBorder="1"/>
    <xf numFmtId="0" fontId="2" fillId="2" borderId="4" xfId="1" applyFont="1" applyFill="1" applyBorder="1" applyAlignment="1" applyProtection="1">
      <alignment horizontal="center" wrapText="1"/>
      <protection locked="0"/>
    </xf>
    <xf numFmtId="0" fontId="2" fillId="2" borderId="1" xfId="1" applyFont="1" applyFill="1" applyBorder="1" applyAlignment="1" applyProtection="1">
      <alignment horizontal="center" wrapText="1"/>
      <protection locked="0"/>
    </xf>
    <xf numFmtId="0" fontId="2" fillId="2" borderId="7" xfId="1" applyFont="1" applyFill="1" applyBorder="1"/>
    <xf numFmtId="3" fontId="4" fillId="0" borderId="4" xfId="1" applyNumberFormat="1" applyFont="1" applyBorder="1" applyProtection="1">
      <protection locked="0"/>
    </xf>
    <xf numFmtId="3" fontId="5" fillId="0" borderId="4" xfId="1" applyNumberFormat="1" applyFont="1" applyFill="1" applyBorder="1" applyProtection="1">
      <protection locked="0"/>
    </xf>
    <xf numFmtId="0" fontId="4" fillId="0" borderId="4" xfId="1" applyFont="1" applyBorder="1"/>
    <xf numFmtId="0" fontId="4" fillId="0" borderId="2" xfId="1" applyFont="1" applyBorder="1"/>
    <xf numFmtId="0" fontId="3" fillId="0" borderId="4" xfId="1" applyFont="1" applyFill="1" applyBorder="1" applyProtection="1">
      <protection locked="0"/>
    </xf>
    <xf numFmtId="0" fontId="1" fillId="2" borderId="3" xfId="1" applyFont="1" applyFill="1" applyBorder="1"/>
    <xf numFmtId="0" fontId="1" fillId="2" borderId="6" xfId="1" applyFont="1" applyFill="1" applyBorder="1"/>
    <xf numFmtId="49" fontId="3" fillId="2" borderId="5" xfId="1" applyNumberFormat="1" applyFont="1" applyFill="1" applyBorder="1" applyAlignment="1" applyProtection="1">
      <protection locked="0"/>
    </xf>
    <xf numFmtId="0" fontId="1" fillId="2" borderId="5" xfId="1" applyFont="1" applyFill="1" applyBorder="1"/>
    <xf numFmtId="0" fontId="2" fillId="2" borderId="4" xfId="1" applyFont="1" applyFill="1" applyBorder="1" applyAlignment="1" applyProtection="1">
      <alignment horizontal="center" wrapText="1"/>
      <protection locked="0"/>
    </xf>
    <xf numFmtId="0" fontId="2" fillId="2" borderId="1" xfId="1" applyFont="1" applyFill="1" applyBorder="1" applyAlignment="1" applyProtection="1">
      <alignment horizontal="center" wrapText="1"/>
      <protection locked="0"/>
    </xf>
    <xf numFmtId="0" fontId="2" fillId="2" borderId="7" xfId="1" applyFont="1" applyFill="1" applyBorder="1"/>
    <xf numFmtId="0" fontId="2" fillId="2" borderId="4" xfId="1" applyFont="1" applyFill="1" applyBorder="1"/>
    <xf numFmtId="0" fontId="4" fillId="0" borderId="4" xfId="1" applyFont="1" applyFill="1" applyBorder="1"/>
    <xf numFmtId="0" fontId="0" fillId="0" borderId="4" xfId="0" applyBorder="1"/>
    <xf numFmtId="0" fontId="0" fillId="3" borderId="0" xfId="0" applyFill="1"/>
    <xf numFmtId="3" fontId="3" fillId="3" borderId="4" xfId="1" applyNumberFormat="1" applyFont="1" applyFill="1" applyBorder="1" applyAlignment="1" applyProtection="1">
      <alignment horizontal="left" wrapText="1"/>
      <protection locked="0"/>
    </xf>
    <xf numFmtId="3" fontId="4" fillId="3" borderId="4" xfId="1" applyNumberFormat="1" applyFont="1" applyFill="1" applyBorder="1" applyAlignment="1" applyProtection="1">
      <alignment horizontal="right" wrapText="1"/>
      <protection locked="0"/>
    </xf>
    <xf numFmtId="0" fontId="4" fillId="3" borderId="2" xfId="1" applyFont="1" applyFill="1" applyBorder="1"/>
    <xf numFmtId="0" fontId="4" fillId="3" borderId="4" xfId="1" applyFont="1" applyFill="1" applyBorder="1"/>
    <xf numFmtId="0" fontId="0" fillId="4" borderId="0" xfId="0" applyFill="1"/>
    <xf numFmtId="0" fontId="0" fillId="4" borderId="0" xfId="0" applyFill="1" applyBorder="1"/>
    <xf numFmtId="3" fontId="3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5" xfId="1" applyFont="1" applyFill="1" applyBorder="1" applyAlignment="1" applyProtection="1">
      <alignment horizontal="center" wrapText="1"/>
      <protection locked="0"/>
    </xf>
    <xf numFmtId="0" fontId="2" fillId="4" borderId="8" xfId="1" applyFont="1" applyFill="1" applyBorder="1" applyAlignment="1" applyProtection="1">
      <alignment horizontal="center" wrapText="1"/>
      <protection locked="0"/>
    </xf>
    <xf numFmtId="0" fontId="2" fillId="4" borderId="8" xfId="1" applyFont="1" applyFill="1" applyBorder="1"/>
    <xf numFmtId="0" fontId="2" fillId="4" borderId="5" xfId="1" applyFont="1" applyFill="1" applyBorder="1"/>
    <xf numFmtId="0" fontId="0" fillId="0" borderId="0" xfId="0" applyAlignment="1">
      <alignment horizontal="right"/>
    </xf>
    <xf numFmtId="0" fontId="2" fillId="4" borderId="0" xfId="1" applyFont="1" applyFill="1" applyBorder="1"/>
    <xf numFmtId="0" fontId="1" fillId="4" borderId="0" xfId="1" applyFont="1" applyFill="1" applyBorder="1"/>
    <xf numFmtId="0" fontId="4" fillId="4" borderId="0" xfId="1" applyFont="1" applyFill="1" applyBorder="1"/>
    <xf numFmtId="0" fontId="4" fillId="5" borderId="0" xfId="1" applyFont="1" applyFill="1" applyBorder="1"/>
    <xf numFmtId="0" fontId="0" fillId="5" borderId="0" xfId="0" applyFill="1"/>
    <xf numFmtId="0" fontId="0" fillId="6" borderId="0" xfId="0" applyFill="1"/>
    <xf numFmtId="0" fontId="0" fillId="0" borderId="0" xfId="0" applyBorder="1"/>
    <xf numFmtId="0" fontId="4" fillId="0" borderId="6" xfId="1" applyFont="1" applyFill="1" applyBorder="1"/>
    <xf numFmtId="0" fontId="4" fillId="0" borderId="9" xfId="1" applyFont="1" applyFill="1" applyBorder="1"/>
    <xf numFmtId="0" fontId="4" fillId="0" borderId="7" xfId="1" applyFont="1" applyFill="1" applyBorder="1"/>
    <xf numFmtId="1" fontId="0" fillId="0" borderId="10" xfId="0" applyNumberFormat="1" applyBorder="1"/>
    <xf numFmtId="1" fontId="0" fillId="0" borderId="3" xfId="0" applyNumberFormat="1" applyBorder="1"/>
    <xf numFmtId="0" fontId="0" fillId="0" borderId="11" xfId="0" applyBorder="1"/>
    <xf numFmtId="0" fontId="0" fillId="0" borderId="12" xfId="0" applyBorder="1"/>
    <xf numFmtId="1" fontId="0" fillId="0" borderId="6" xfId="0" applyNumberFormat="1" applyBorder="1"/>
    <xf numFmtId="0" fontId="0" fillId="6" borderId="11" xfId="0" applyFill="1" applyBorder="1"/>
    <xf numFmtId="0" fontId="0" fillId="6" borderId="12" xfId="0" applyFill="1" applyBorder="1"/>
    <xf numFmtId="0" fontId="4" fillId="7" borderId="0" xfId="1" applyFont="1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3" fillId="0" borderId="0" xfId="1" applyFont="1" applyFill="1" applyBorder="1" applyProtection="1">
      <protection locked="0"/>
    </xf>
    <xf numFmtId="0" fontId="3" fillId="0" borderId="14" xfId="1" applyFont="1" applyFill="1" applyBorder="1" applyProtection="1">
      <protection locked="0"/>
    </xf>
    <xf numFmtId="0" fontId="3" fillId="0" borderId="20" xfId="1" applyFont="1" applyFill="1" applyBorder="1" applyProtection="1">
      <protection locked="0"/>
    </xf>
    <xf numFmtId="0" fontId="0" fillId="0" borderId="21" xfId="0" applyBorder="1"/>
    <xf numFmtId="0" fontId="3" fillId="0" borderId="17" xfId="1" applyFont="1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0" fillId="0" borderId="13" xfId="0" applyBorder="1"/>
    <xf numFmtId="3" fontId="0" fillId="0" borderId="0" xfId="0" applyNumberFormat="1"/>
    <xf numFmtId="0" fontId="9" fillId="6" borderId="0" xfId="0" applyFont="1" applyFill="1"/>
    <xf numFmtId="0" fontId="0" fillId="8" borderId="0" xfId="0" applyFill="1"/>
    <xf numFmtId="0" fontId="11" fillId="0" borderId="0" xfId="0" applyFont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vertical="center" wrapText="1"/>
    </xf>
    <xf numFmtId="0" fontId="0" fillId="0" borderId="0" xfId="0" applyAlignment="1"/>
    <xf numFmtId="0" fontId="0" fillId="7" borderId="0" xfId="0" applyFill="1"/>
    <xf numFmtId="0" fontId="0" fillId="0" borderId="24" xfId="0" applyBorder="1"/>
    <xf numFmtId="0" fontId="0" fillId="0" borderId="0" xfId="0" applyAlignment="1">
      <alignment horizontal="center"/>
    </xf>
    <xf numFmtId="3" fontId="3" fillId="2" borderId="4" xfId="1" applyNumberFormat="1" applyFont="1" applyFill="1" applyBorder="1" applyAlignment="1" applyProtection="1">
      <alignment horizontal="center" vertical="center" wrapText="1"/>
      <protection locked="0"/>
    </xf>
    <xf numFmtId="3" fontId="3" fillId="2" borderId="4" xfId="1" applyNumberFormat="1" applyFont="1" applyFill="1" applyBorder="1" applyAlignment="1" applyProtection="1">
      <alignment horizontal="center" wrapText="1"/>
      <protection locked="0"/>
    </xf>
    <xf numFmtId="0" fontId="10" fillId="8" borderId="0" xfId="0" applyFont="1" applyFill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928962902625679"/>
          <c:y val="0.25958677947016051"/>
          <c:w val="0.40234510916020555"/>
          <c:h val="0.4808264410596789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data!$BH$95</c:f>
              <c:strCache>
                <c:ptCount val="1"/>
                <c:pt idx="0">
                  <c:v>Total Migrants</c:v>
                </c:pt>
              </c:strCache>
            </c:strRef>
          </c:tx>
          <c:spPr>
            <a:noFill/>
          </c:spPr>
          <c:invertIfNegative val="0"/>
          <c:dLbls>
            <c:numFmt formatCode="#,##0;\-#,##0&quot; People&quot;" sourceLinked="0"/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data!$BH$95</c:f>
              <c:strCache>
                <c:ptCount val="1"/>
                <c:pt idx="0">
                  <c:v>Total Migrants</c:v>
                </c:pt>
              </c:strCache>
            </c:strRef>
          </c:cat>
          <c:val>
            <c:numRef>
              <c:f>data!$BI$95</c:f>
              <c:numCache>
                <c:formatCode>General</c:formatCode>
                <c:ptCount val="1"/>
                <c:pt idx="0">
                  <c:v>7070345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8476800"/>
        <c:axId val="78478336"/>
      </c:barChart>
      <c:catAx>
        <c:axId val="78476800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78478336"/>
        <c:crosses val="autoZero"/>
        <c:auto val="1"/>
        <c:lblAlgn val="ctr"/>
        <c:lblOffset val="100"/>
        <c:noMultiLvlLbl val="0"/>
      </c:catAx>
      <c:valAx>
        <c:axId val="78478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47680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549567124057288E-2"/>
          <c:y val="0.18133333333333335"/>
          <c:w val="0.90090086575188544"/>
          <c:h val="0.55144902887139102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</c:spPr>
          </c:marker>
          <c:dPt>
            <c:idx val="1"/>
            <c:bubble3D val="0"/>
            <c:spPr>
              <a:ln>
                <a:solidFill>
                  <a:schemeClr val="accent3">
                    <a:lumMod val="75000"/>
                  </a:schemeClr>
                </a:solidFill>
              </a:ln>
            </c:spPr>
          </c:dPt>
          <c:dPt>
            <c:idx val="2"/>
            <c:bubble3D val="0"/>
            <c:spPr>
              <a:ln>
                <a:solidFill>
                  <a:schemeClr val="accent3">
                    <a:lumMod val="75000"/>
                  </a:schemeClr>
                </a:solidFill>
              </a:ln>
            </c:spPr>
          </c:dPt>
          <c:dLbls>
            <c:numFmt formatCode="#,##0" sourceLinked="0"/>
            <c:txPr>
              <a:bodyPr/>
              <a:lstStyle/>
              <a:p>
                <a:pPr>
                  <a:defRPr sz="700"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data!$BJ$28:$BL$28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data!$BI$87:$BK$87</c:f>
              <c:numCache>
                <c:formatCode>General</c:formatCode>
                <c:ptCount val="3"/>
                <c:pt idx="0">
                  <c:v>305628607</c:v>
                </c:pt>
                <c:pt idx="1">
                  <c:v>307900319</c:v>
                </c:pt>
                <c:pt idx="2">
                  <c:v>310212755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24864"/>
        <c:axId val="82334848"/>
      </c:lineChart>
      <c:catAx>
        <c:axId val="8232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82334848"/>
        <c:crosses val="autoZero"/>
        <c:auto val="1"/>
        <c:lblAlgn val="ctr"/>
        <c:lblOffset val="100"/>
        <c:noMultiLvlLbl val="0"/>
      </c:catAx>
      <c:valAx>
        <c:axId val="823348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232486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549567124057288E-2"/>
          <c:y val="0.18133333333333335"/>
          <c:w val="0.90090086575188544"/>
          <c:h val="0.55144902887139102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</c:spPr>
          </c:marker>
          <c:dPt>
            <c:idx val="1"/>
            <c:bubble3D val="0"/>
            <c:spPr>
              <a:ln>
                <a:solidFill>
                  <a:schemeClr val="accent3">
                    <a:lumMod val="75000"/>
                  </a:schemeClr>
                </a:solidFill>
              </a:ln>
            </c:spPr>
          </c:dPt>
          <c:dPt>
            <c:idx val="2"/>
            <c:bubble3D val="0"/>
            <c:spPr>
              <a:ln>
                <a:solidFill>
                  <a:schemeClr val="accent3">
                    <a:lumMod val="75000"/>
                  </a:schemeClr>
                </a:solidFill>
              </a:ln>
            </c:spPr>
          </c:dPt>
          <c:dLbls>
            <c:numFmt formatCode="#,##0" sourceLinked="0"/>
            <c:txPr>
              <a:bodyPr/>
              <a:lstStyle/>
              <a:p>
                <a:pPr>
                  <a:defRPr sz="700"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data!$BJ$28:$BL$28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data!$BI$91:$BK$91</c:f>
              <c:numCache>
                <c:formatCode>General</c:formatCode>
                <c:ptCount val="3"/>
                <c:pt idx="0">
                  <c:v>6743229</c:v>
                </c:pt>
                <c:pt idx="1">
                  <c:v>6987416</c:v>
                </c:pt>
                <c:pt idx="2">
                  <c:v>7070345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55712"/>
        <c:axId val="82357248"/>
      </c:lineChart>
      <c:catAx>
        <c:axId val="8235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82357248"/>
        <c:crosses val="autoZero"/>
        <c:auto val="1"/>
        <c:lblAlgn val="ctr"/>
        <c:lblOffset val="100"/>
        <c:noMultiLvlLbl val="0"/>
      </c:catAx>
      <c:valAx>
        <c:axId val="823572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235571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446411654164533"/>
          <c:y val="0.11972783985094441"/>
          <c:w val="0.18455531003288619"/>
          <c:h val="0.76054432029811114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dkVert">
              <a:fgClr>
                <a:schemeClr val="tx1"/>
              </a:fgClr>
              <a:bgClr>
                <a:schemeClr val="bg1">
                  <a:lumMod val="85000"/>
                </a:schemeClr>
              </a:bgClr>
            </a:pattFill>
          </c:spPr>
          <c:invertIfNegative val="0"/>
          <c:dLbls>
            <c:numFmt formatCode="#,##0" sourceLinked="0"/>
            <c:spPr>
              <a:solidFill>
                <a:schemeClr val="tx1"/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>
                        <a:lumMod val="9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data!$BI$90:$BK$90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data!$BI$91:$BK$91</c:f>
              <c:numCache>
                <c:formatCode>General</c:formatCode>
                <c:ptCount val="3"/>
                <c:pt idx="0">
                  <c:v>6743229</c:v>
                </c:pt>
                <c:pt idx="1">
                  <c:v>6987416</c:v>
                </c:pt>
                <c:pt idx="2">
                  <c:v>7070345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"/>
        <c:axId val="82369536"/>
        <c:axId val="82391808"/>
      </c:barChart>
      <c:catAx>
        <c:axId val="82369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82391808"/>
        <c:crosses val="autoZero"/>
        <c:auto val="1"/>
        <c:lblAlgn val="ctr"/>
        <c:lblOffset val="100"/>
        <c:noMultiLvlLbl val="0"/>
      </c:catAx>
      <c:valAx>
        <c:axId val="82391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3695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446411654164533"/>
          <c:y val="0.11972783985094441"/>
          <c:w val="0.10532224224323057"/>
          <c:h val="0.76054432029811114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dkVert">
              <a:fgClr>
                <a:schemeClr val="tx1"/>
              </a:fgClr>
              <a:bgClr>
                <a:schemeClr val="bg1">
                  <a:lumMod val="85000"/>
                </a:schemeClr>
              </a:bgClr>
            </a:pattFill>
          </c:spPr>
          <c:invertIfNegative val="0"/>
          <c:dLbls>
            <c:numFmt formatCode="#,##0" sourceLinked="0"/>
            <c:spPr>
              <a:solidFill>
                <a:schemeClr val="tx1"/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>
                        <a:lumMod val="9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data!$BM$86:$BO$86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data!$BM$87:$BO$87</c:f>
              <c:numCache>
                <c:formatCode>General</c:formatCode>
                <c:ptCount val="3"/>
                <c:pt idx="0">
                  <c:v>258552348</c:v>
                </c:pt>
                <c:pt idx="1">
                  <c:v>261087925</c:v>
                </c:pt>
                <c:pt idx="2">
                  <c:v>263612596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"/>
        <c:axId val="82432384"/>
        <c:axId val="82433920"/>
      </c:barChart>
      <c:catAx>
        <c:axId val="82432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82433920"/>
        <c:crosses val="autoZero"/>
        <c:auto val="1"/>
        <c:lblAlgn val="ctr"/>
        <c:lblOffset val="100"/>
        <c:noMultiLvlLbl val="0"/>
      </c:catAx>
      <c:valAx>
        <c:axId val="82433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4323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446411654164533"/>
          <c:y val="0.11972783985094441"/>
          <c:w val="0.14607101947308135"/>
          <c:h val="0.76054432029811114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dkVert">
              <a:fgClr>
                <a:schemeClr val="tx1"/>
              </a:fgClr>
              <a:bgClr>
                <a:schemeClr val="bg1">
                  <a:lumMod val="85000"/>
                </a:schemeClr>
              </a:bgClr>
            </a:pattFill>
          </c:spPr>
          <c:invertIfNegative val="0"/>
          <c:dLbls>
            <c:numFmt formatCode="#,##0" sourceLinked="0"/>
            <c:spPr>
              <a:solidFill>
                <a:schemeClr val="tx1"/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>
                        <a:lumMod val="9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data!$BI$90:$BK$90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data!$BM$91:$BO$91</c:f>
              <c:numCache>
                <c:formatCode>General</c:formatCode>
                <c:ptCount val="3"/>
                <c:pt idx="0">
                  <c:v>38582885</c:v>
                </c:pt>
                <c:pt idx="1">
                  <c:v>37998701</c:v>
                </c:pt>
                <c:pt idx="2" formatCode="#,##0">
                  <c:v>37696597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"/>
        <c:axId val="82462208"/>
        <c:axId val="82463744"/>
      </c:barChart>
      <c:catAx>
        <c:axId val="82462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82463744"/>
        <c:crosses val="autoZero"/>
        <c:auto val="1"/>
        <c:lblAlgn val="ctr"/>
        <c:lblOffset val="100"/>
        <c:noMultiLvlLbl val="0"/>
      </c:catAx>
      <c:valAx>
        <c:axId val="8246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46220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cat>
            <c:strRef>
              <c:f>data!$BS$31:$BS$82</c:f>
              <c:strCache>
                <c:ptCount val="52"/>
                <c:pt idx="0">
                  <c:v>AL</c:v>
                </c:pt>
                <c:pt idx="1">
                  <c:v>AK</c:v>
                </c:pt>
                <c:pt idx="2">
                  <c:v>AZ</c:v>
                </c:pt>
                <c:pt idx="3">
                  <c:v>AR</c:v>
                </c:pt>
                <c:pt idx="4">
                  <c:v>CA</c:v>
                </c:pt>
                <c:pt idx="5">
                  <c:v>CO</c:v>
                </c:pt>
                <c:pt idx="6">
                  <c:v>CT</c:v>
                </c:pt>
                <c:pt idx="7">
                  <c:v>DE</c:v>
                </c:pt>
                <c:pt idx="8">
                  <c:v>DC</c:v>
                </c:pt>
                <c:pt idx="9">
                  <c:v>FL</c:v>
                </c:pt>
                <c:pt idx="10">
                  <c:v>GA</c:v>
                </c:pt>
                <c:pt idx="11">
                  <c:v>HI</c:v>
                </c:pt>
                <c:pt idx="12">
                  <c:v>ID</c:v>
                </c:pt>
                <c:pt idx="13">
                  <c:v>IL</c:v>
                </c:pt>
                <c:pt idx="14">
                  <c:v>IN</c:v>
                </c:pt>
                <c:pt idx="15">
                  <c:v>IA</c:v>
                </c:pt>
                <c:pt idx="16">
                  <c:v>KS</c:v>
                </c:pt>
                <c:pt idx="17">
                  <c:v>KY</c:v>
                </c:pt>
                <c:pt idx="18">
                  <c:v>LA</c:v>
                </c:pt>
                <c:pt idx="19">
                  <c:v>ME</c:v>
                </c:pt>
                <c:pt idx="20">
                  <c:v>MD</c:v>
                </c:pt>
                <c:pt idx="21">
                  <c:v>MA</c:v>
                </c:pt>
                <c:pt idx="22">
                  <c:v>MI</c:v>
                </c:pt>
                <c:pt idx="23">
                  <c:v>MN</c:v>
                </c:pt>
                <c:pt idx="24">
                  <c:v>MS</c:v>
                </c:pt>
                <c:pt idx="25">
                  <c:v>MO</c:v>
                </c:pt>
                <c:pt idx="26">
                  <c:v>MT</c:v>
                </c:pt>
                <c:pt idx="27">
                  <c:v>NE</c:v>
                </c:pt>
                <c:pt idx="28">
                  <c:v>NV</c:v>
                </c:pt>
                <c:pt idx="29">
                  <c:v>NH</c:v>
                </c:pt>
                <c:pt idx="30">
                  <c:v>NJ</c:v>
                </c:pt>
                <c:pt idx="31">
                  <c:v>NM</c:v>
                </c:pt>
                <c:pt idx="32">
                  <c:v>NY</c:v>
                </c:pt>
                <c:pt idx="33">
                  <c:v>NC</c:v>
                </c:pt>
                <c:pt idx="34">
                  <c:v>ND</c:v>
                </c:pt>
                <c:pt idx="35">
                  <c:v>OH</c:v>
                </c:pt>
                <c:pt idx="36">
                  <c:v>OK</c:v>
                </c:pt>
                <c:pt idx="37">
                  <c:v>OR</c:v>
                </c:pt>
                <c:pt idx="38">
                  <c:v>PA</c:v>
                </c:pt>
                <c:pt idx="39">
                  <c:v>RI</c:v>
                </c:pt>
                <c:pt idx="40">
                  <c:v>SC</c:v>
                </c:pt>
                <c:pt idx="41">
                  <c:v>SD</c:v>
                </c:pt>
                <c:pt idx="42">
                  <c:v>TN</c:v>
                </c:pt>
                <c:pt idx="43">
                  <c:v>TX</c:v>
                </c:pt>
                <c:pt idx="44">
                  <c:v>UT</c:v>
                </c:pt>
                <c:pt idx="45">
                  <c:v>VT</c:v>
                </c:pt>
                <c:pt idx="46">
                  <c:v>VA</c:v>
                </c:pt>
                <c:pt idx="47">
                  <c:v>WA</c:v>
                </c:pt>
                <c:pt idx="48">
                  <c:v>WV</c:v>
                </c:pt>
                <c:pt idx="49">
                  <c:v>WI</c:v>
                </c:pt>
                <c:pt idx="50">
                  <c:v>WY</c:v>
                </c:pt>
                <c:pt idx="51">
                  <c:v>PR</c:v>
                </c:pt>
              </c:strCache>
            </c:strRef>
          </c:cat>
          <c:val>
            <c:numRef>
              <c:f>data!$CF$31:$CF$82</c:f>
              <c:numCache>
                <c:formatCode>General</c:formatCode>
                <c:ptCount val="52"/>
                <c:pt idx="0">
                  <c:v>108723</c:v>
                </c:pt>
                <c:pt idx="1">
                  <c:v>36326</c:v>
                </c:pt>
                <c:pt idx="2">
                  <c:v>222725</c:v>
                </c:pt>
                <c:pt idx="3">
                  <c:v>79127</c:v>
                </c:pt>
                <c:pt idx="4">
                  <c:v>444749</c:v>
                </c:pt>
                <c:pt idx="5">
                  <c:v>186366</c:v>
                </c:pt>
                <c:pt idx="6">
                  <c:v>77333</c:v>
                </c:pt>
                <c:pt idx="7">
                  <c:v>30759</c:v>
                </c:pt>
                <c:pt idx="8">
                  <c:v>51244</c:v>
                </c:pt>
                <c:pt idx="9">
                  <c:v>482889</c:v>
                </c:pt>
                <c:pt idx="10">
                  <c:v>249459</c:v>
                </c:pt>
                <c:pt idx="11">
                  <c:v>53581</c:v>
                </c:pt>
                <c:pt idx="12">
                  <c:v>55638</c:v>
                </c:pt>
                <c:pt idx="13">
                  <c:v>203959</c:v>
                </c:pt>
                <c:pt idx="14">
                  <c:v>127353</c:v>
                </c:pt>
                <c:pt idx="15">
                  <c:v>72557</c:v>
                </c:pt>
                <c:pt idx="16">
                  <c:v>95059</c:v>
                </c:pt>
                <c:pt idx="17">
                  <c:v>118443</c:v>
                </c:pt>
                <c:pt idx="18">
                  <c:v>97889</c:v>
                </c:pt>
                <c:pt idx="19">
                  <c:v>27758</c:v>
                </c:pt>
                <c:pt idx="20">
                  <c:v>164484</c:v>
                </c:pt>
                <c:pt idx="21">
                  <c:v>140162</c:v>
                </c:pt>
                <c:pt idx="22">
                  <c:v>116149</c:v>
                </c:pt>
                <c:pt idx="23">
                  <c:v>89872</c:v>
                </c:pt>
                <c:pt idx="24">
                  <c:v>72321</c:v>
                </c:pt>
                <c:pt idx="25">
                  <c:v>145226</c:v>
                </c:pt>
                <c:pt idx="26">
                  <c:v>35630</c:v>
                </c:pt>
                <c:pt idx="27">
                  <c:v>51290</c:v>
                </c:pt>
                <c:pt idx="28">
                  <c:v>102677</c:v>
                </c:pt>
                <c:pt idx="29">
                  <c:v>39367</c:v>
                </c:pt>
                <c:pt idx="30">
                  <c:v>127369</c:v>
                </c:pt>
                <c:pt idx="31">
                  <c:v>73605</c:v>
                </c:pt>
                <c:pt idx="32">
                  <c:v>269427</c:v>
                </c:pt>
                <c:pt idx="33">
                  <c:v>263256</c:v>
                </c:pt>
                <c:pt idx="34">
                  <c:v>30100</c:v>
                </c:pt>
                <c:pt idx="35">
                  <c:v>172633</c:v>
                </c:pt>
                <c:pt idx="36">
                  <c:v>106511</c:v>
                </c:pt>
                <c:pt idx="37">
                  <c:v>116700</c:v>
                </c:pt>
                <c:pt idx="38">
                  <c:v>235580</c:v>
                </c:pt>
                <c:pt idx="39">
                  <c:v>32059</c:v>
                </c:pt>
                <c:pt idx="40">
                  <c:v>152441</c:v>
                </c:pt>
                <c:pt idx="41">
                  <c:v>25777</c:v>
                </c:pt>
                <c:pt idx="42">
                  <c:v>159778</c:v>
                </c:pt>
                <c:pt idx="43">
                  <c:v>486558</c:v>
                </c:pt>
                <c:pt idx="44">
                  <c:v>77780</c:v>
                </c:pt>
                <c:pt idx="45">
                  <c:v>22529</c:v>
                </c:pt>
                <c:pt idx="46">
                  <c:v>259507</c:v>
                </c:pt>
                <c:pt idx="47">
                  <c:v>191784</c:v>
                </c:pt>
                <c:pt idx="48">
                  <c:v>39609</c:v>
                </c:pt>
                <c:pt idx="49">
                  <c:v>93065</c:v>
                </c:pt>
                <c:pt idx="50">
                  <c:v>28046</c:v>
                </c:pt>
                <c:pt idx="51">
                  <c:v>31732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75264"/>
        <c:axId val="82497536"/>
      </c:barChart>
      <c:catAx>
        <c:axId val="824752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="1">
                <a:solidFill>
                  <a:schemeClr val="accent6">
                    <a:lumMod val="75000"/>
                  </a:schemeClr>
                </a:solidFill>
              </a:defRPr>
            </a:pPr>
            <a:endParaRPr lang="en-US"/>
          </a:p>
        </c:txPr>
        <c:crossAx val="82497536"/>
        <c:crosses val="autoZero"/>
        <c:auto val="1"/>
        <c:lblAlgn val="ctr"/>
        <c:lblOffset val="100"/>
        <c:noMultiLvlLbl val="0"/>
      </c:catAx>
      <c:valAx>
        <c:axId val="82497536"/>
        <c:scaling>
          <c:orientation val="minMax"/>
        </c:scaling>
        <c:delete val="1"/>
        <c:axPos val="l"/>
        <c:majorGridlines>
          <c:spPr>
            <a:ln w="12700">
              <a:solidFill>
                <a:schemeClr val="accent3">
                  <a:lumMod val="50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8247526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8.2230336780865623E-2"/>
          <c:w val="0.97639702740645795"/>
          <c:h val="0.91748711954444861"/>
        </c:manualLayout>
      </c:layout>
      <c:bubbleChart>
        <c:varyColors val="0"/>
        <c:ser>
          <c:idx val="0"/>
          <c:order val="0"/>
          <c:tx>
            <c:strRef>
              <c:f>data!$BJ$4</c:f>
              <c:strCache>
                <c:ptCount val="1"/>
                <c:pt idx="0">
                  <c:v>Alabama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xVal>
            <c:numRef>
              <c:f>data!$BJ$6</c:f>
              <c:numCache>
                <c:formatCode>General</c:formatCode>
                <c:ptCount val="1"/>
                <c:pt idx="0">
                  <c:v>19</c:v>
                </c:pt>
              </c:numCache>
            </c:numRef>
          </c:xVal>
          <c:yVal>
            <c:numRef>
              <c:f>data!$BJ$7</c:f>
              <c:numCache>
                <c:formatCode>General</c:formatCode>
                <c:ptCount val="1"/>
                <c:pt idx="0">
                  <c:v>-14</c:v>
                </c:pt>
              </c:numCache>
            </c:numRef>
          </c:yVal>
          <c:bubbleSize>
            <c:numRef>
              <c:f>data!$BJ$8</c:f>
              <c:numCache>
                <c:formatCode>General</c:formatCode>
                <c:ptCount val="1"/>
                <c:pt idx="0">
                  <c:v>109210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data!$BK$4</c:f>
              <c:strCache>
                <c:ptCount val="1"/>
                <c:pt idx="0">
                  <c:v>Alaska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data!$BK$6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data!$BK$7</c:f>
              <c:numCache>
                <c:formatCode>General</c:formatCode>
                <c:ptCount val="1"/>
                <c:pt idx="0">
                  <c:v>-18</c:v>
                </c:pt>
              </c:numCache>
            </c:numRef>
          </c:yVal>
          <c:bubbleSize>
            <c:numRef>
              <c:f>data!$BK$8</c:f>
              <c:numCache>
                <c:formatCode>General</c:formatCode>
                <c:ptCount val="1"/>
                <c:pt idx="0">
                  <c:v>84068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data!$BL$4</c:f>
              <c:strCache>
                <c:ptCount val="1"/>
                <c:pt idx="0">
                  <c:v>Arizona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data!$BL$6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data!$BL$7</c:f>
              <c:numCache>
                <c:formatCode>General</c:formatCode>
                <c:ptCount val="1"/>
                <c:pt idx="0">
                  <c:v>-11</c:v>
                </c:pt>
              </c:numCache>
            </c:numRef>
          </c:yVal>
          <c:bubbleSize>
            <c:numRef>
              <c:f>data!$BL$8</c:f>
              <c:numCache>
                <c:formatCode>General</c:formatCode>
                <c:ptCount val="1"/>
                <c:pt idx="0">
                  <c:v>206842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data!$BM$4</c:f>
              <c:strCache>
                <c:ptCount val="1"/>
                <c:pt idx="0">
                  <c:v>Arkansas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data!$BM$6</c:f>
              <c:numCache>
                <c:formatCode>General</c:formatCode>
                <c:ptCount val="1"/>
                <c:pt idx="0">
                  <c:v>16</c:v>
                </c:pt>
              </c:numCache>
            </c:numRef>
          </c:xVal>
          <c:yVal>
            <c:numRef>
              <c:f>data!$BM$7</c:f>
              <c:numCache>
                <c:formatCode>General</c:formatCode>
                <c:ptCount val="1"/>
                <c:pt idx="0">
                  <c:v>-12</c:v>
                </c:pt>
              </c:numCache>
            </c:numRef>
          </c:yVal>
          <c:bubbleSize>
            <c:numRef>
              <c:f>data!$BM$8</c:f>
              <c:numCache>
                <c:formatCode>General</c:formatCode>
                <c:ptCount val="1"/>
                <c:pt idx="0">
                  <c:v>64967</c:v>
                </c:pt>
              </c:numCache>
            </c:numRef>
          </c:bubbleSize>
          <c:bubble3D val="0"/>
        </c:ser>
        <c:ser>
          <c:idx val="4"/>
          <c:order val="4"/>
          <c:tx>
            <c:strRef>
              <c:f>data!$BN$4</c:f>
              <c:strCache>
                <c:ptCount val="1"/>
                <c:pt idx="0">
                  <c:v>California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data!$BN$6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data!$BN$7</c:f>
              <c:numCache>
                <c:formatCode>General</c:formatCode>
                <c:ptCount val="1"/>
                <c:pt idx="0">
                  <c:v>-8</c:v>
                </c:pt>
              </c:numCache>
            </c:numRef>
          </c:yVal>
          <c:bubbleSize>
            <c:numRef>
              <c:f>data!$BN$8</c:f>
              <c:numCache>
                <c:formatCode>General</c:formatCode>
                <c:ptCount val="1"/>
                <c:pt idx="0">
                  <c:v>566986</c:v>
                </c:pt>
              </c:numCache>
            </c:numRef>
          </c:bubbleSize>
          <c:bubble3D val="0"/>
        </c:ser>
        <c:ser>
          <c:idx val="5"/>
          <c:order val="5"/>
          <c:tx>
            <c:strRef>
              <c:f>data!$BO$4</c:f>
              <c:strCache>
                <c:ptCount val="1"/>
                <c:pt idx="0">
                  <c:v>Colorado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data!$BO$6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data!$BO$7</c:f>
              <c:numCache>
                <c:formatCode>General</c:formatCode>
                <c:ptCount val="1"/>
                <c:pt idx="0">
                  <c:v>-9</c:v>
                </c:pt>
              </c:numCache>
            </c:numRef>
          </c:yVal>
          <c:bubbleSize>
            <c:numRef>
              <c:f>data!$BO$8</c:f>
              <c:numCache>
                <c:formatCode>General</c:formatCode>
                <c:ptCount val="1"/>
                <c:pt idx="0">
                  <c:v>161530</c:v>
                </c:pt>
              </c:numCache>
            </c:numRef>
          </c:bubbleSize>
          <c:bubble3D val="0"/>
        </c:ser>
        <c:ser>
          <c:idx val="6"/>
          <c:order val="6"/>
          <c:tx>
            <c:strRef>
              <c:f>data!$BP$4</c:f>
              <c:strCache>
                <c:ptCount val="1"/>
                <c:pt idx="0">
                  <c:v>Connecticut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data!$BP$6</c:f>
              <c:numCache>
                <c:formatCode>General</c:formatCode>
                <c:ptCount val="1"/>
                <c:pt idx="0">
                  <c:v>25</c:v>
                </c:pt>
              </c:numCache>
            </c:numRef>
          </c:xVal>
          <c:yVal>
            <c:numRef>
              <c:f>data!$BP$7</c:f>
              <c:numCache>
                <c:formatCode>General</c:formatCode>
                <c:ptCount val="1"/>
                <c:pt idx="0">
                  <c:v>-6</c:v>
                </c:pt>
              </c:numCache>
            </c:numRef>
          </c:yVal>
          <c:bubbleSize>
            <c:numRef>
              <c:f>data!$BP$8</c:f>
              <c:numCache>
                <c:formatCode>General</c:formatCode>
                <c:ptCount val="1"/>
                <c:pt idx="0">
                  <c:v>87023</c:v>
                </c:pt>
              </c:numCache>
            </c:numRef>
          </c:bubbleSize>
          <c:bubble3D val="0"/>
        </c:ser>
        <c:ser>
          <c:idx val="7"/>
          <c:order val="7"/>
          <c:tx>
            <c:strRef>
              <c:f>data!$BQ$4</c:f>
              <c:strCache>
                <c:ptCount val="1"/>
                <c:pt idx="0">
                  <c:v>Delaware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data!$BQ$6</c:f>
              <c:numCache>
                <c:formatCode>General</c:formatCode>
                <c:ptCount val="1"/>
                <c:pt idx="0">
                  <c:v>24</c:v>
                </c:pt>
              </c:numCache>
            </c:numRef>
          </c:xVal>
          <c:yVal>
            <c:numRef>
              <c:f>data!$BQ$7</c:f>
              <c:numCache>
                <c:formatCode>General</c:formatCode>
                <c:ptCount val="1"/>
                <c:pt idx="0">
                  <c:v>-8</c:v>
                </c:pt>
              </c:numCache>
            </c:numRef>
          </c:yVal>
          <c:bubbleSize>
            <c:numRef>
              <c:f>data!$BQ$8</c:f>
              <c:numCache>
                <c:formatCode>General</c:formatCode>
                <c:ptCount val="1"/>
                <c:pt idx="0">
                  <c:v>25149</c:v>
                </c:pt>
              </c:numCache>
            </c:numRef>
          </c:bubbleSize>
          <c:bubble3D val="0"/>
        </c:ser>
        <c:ser>
          <c:idx val="8"/>
          <c:order val="8"/>
          <c:tx>
            <c:strRef>
              <c:f>data!$BR$4</c:f>
              <c:strCache>
                <c:ptCount val="1"/>
                <c:pt idx="0">
                  <c:v>District of Columbia 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data!$BR$6</c:f>
              <c:numCache>
                <c:formatCode>General</c:formatCode>
                <c:ptCount val="1"/>
                <c:pt idx="0">
                  <c:v>23</c:v>
                </c:pt>
              </c:numCache>
            </c:numRef>
          </c:xVal>
          <c:yVal>
            <c:numRef>
              <c:f>data!$BR$7</c:f>
              <c:numCache>
                <c:formatCode>General</c:formatCode>
                <c:ptCount val="1"/>
                <c:pt idx="0">
                  <c:v>-8</c:v>
                </c:pt>
              </c:numCache>
            </c:numRef>
          </c:yVal>
          <c:bubbleSize>
            <c:numRef>
              <c:f>data!$BR$8</c:f>
              <c:numCache>
                <c:formatCode>General</c:formatCode>
                <c:ptCount val="1"/>
                <c:pt idx="0">
                  <c:v>59513</c:v>
                </c:pt>
              </c:numCache>
            </c:numRef>
          </c:bubbleSize>
          <c:bubble3D val="0"/>
        </c:ser>
        <c:ser>
          <c:idx val="9"/>
          <c:order val="9"/>
          <c:tx>
            <c:strRef>
              <c:f>data!$BS$4</c:f>
              <c:strCache>
                <c:ptCount val="1"/>
                <c:pt idx="0">
                  <c:v>Florida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data!$BS$6</c:f>
              <c:numCache>
                <c:formatCode>General</c:formatCode>
                <c:ptCount val="1"/>
                <c:pt idx="0">
                  <c:v>22</c:v>
                </c:pt>
              </c:numCache>
            </c:numRef>
          </c:xVal>
          <c:yVal>
            <c:numRef>
              <c:f>data!$BS$7</c:f>
              <c:numCache>
                <c:formatCode>General</c:formatCode>
                <c:ptCount val="1"/>
                <c:pt idx="0">
                  <c:v>-16</c:v>
                </c:pt>
              </c:numCache>
            </c:numRef>
          </c:yVal>
          <c:bubbleSize>
            <c:numRef>
              <c:f>data!$BS$8</c:f>
              <c:numCache>
                <c:formatCode>General</c:formatCode>
                <c:ptCount val="1"/>
                <c:pt idx="0">
                  <c:v>428325</c:v>
                </c:pt>
              </c:numCache>
            </c:numRef>
          </c:bubbleSize>
          <c:bubble3D val="0"/>
        </c:ser>
        <c:ser>
          <c:idx val="10"/>
          <c:order val="10"/>
          <c:tx>
            <c:strRef>
              <c:f>data!$BT$4</c:f>
              <c:strCache>
                <c:ptCount val="1"/>
                <c:pt idx="0">
                  <c:v>Georgia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data!$BT$6</c:f>
              <c:numCache>
                <c:formatCode>General</c:formatCode>
                <c:ptCount val="1"/>
                <c:pt idx="0">
                  <c:v>21</c:v>
                </c:pt>
              </c:numCache>
            </c:numRef>
          </c:xVal>
          <c:yVal>
            <c:numRef>
              <c:f>data!$BT$7</c:f>
              <c:numCache>
                <c:formatCode>General</c:formatCode>
                <c:ptCount val="1"/>
                <c:pt idx="0">
                  <c:v>-13</c:v>
                </c:pt>
              </c:numCache>
            </c:numRef>
          </c:yVal>
          <c:bubbleSize>
            <c:numRef>
              <c:f>data!$BT$8</c:f>
              <c:numCache>
                <c:formatCode>General</c:formatCode>
                <c:ptCount val="1"/>
                <c:pt idx="0">
                  <c:v>252262</c:v>
                </c:pt>
              </c:numCache>
            </c:numRef>
          </c:bubbleSize>
          <c:bubble3D val="0"/>
        </c:ser>
        <c:ser>
          <c:idx val="11"/>
          <c:order val="11"/>
          <c:tx>
            <c:strRef>
              <c:f>data!$BU$4</c:f>
              <c:strCache>
                <c:ptCount val="1"/>
                <c:pt idx="0">
                  <c:v>Hawaii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data!$BU$6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data!$BU$7</c:f>
              <c:numCache>
                <c:formatCode>General</c:formatCode>
                <c:ptCount val="1"/>
                <c:pt idx="0">
                  <c:v>-19</c:v>
                </c:pt>
              </c:numCache>
            </c:numRef>
          </c:yVal>
          <c:bubbleSize>
            <c:numRef>
              <c:f>data!$BU$8</c:f>
              <c:numCache>
                <c:formatCode>General</c:formatCode>
                <c:ptCount val="1"/>
                <c:pt idx="0">
                  <c:v>61509</c:v>
                </c:pt>
              </c:numCache>
            </c:numRef>
          </c:bubbleSize>
          <c:bubble3D val="0"/>
        </c:ser>
        <c:ser>
          <c:idx val="12"/>
          <c:order val="12"/>
          <c:tx>
            <c:strRef>
              <c:f>data!$BV$4</c:f>
              <c:strCache>
                <c:ptCount val="1"/>
                <c:pt idx="0">
                  <c:v>Idaho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data!$BV$6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data!$BV$7</c:f>
              <c:numCache>
                <c:formatCode>General</c:formatCode>
                <c:ptCount val="1"/>
                <c:pt idx="0">
                  <c:v>-4</c:v>
                </c:pt>
              </c:numCache>
            </c:numRef>
          </c:yVal>
          <c:bubbleSize>
            <c:numRef>
              <c:f>data!$BV$8</c:f>
              <c:numCache>
                <c:formatCode>General</c:formatCode>
                <c:ptCount val="1"/>
                <c:pt idx="0">
                  <c:v>55191</c:v>
                </c:pt>
              </c:numCache>
            </c:numRef>
          </c:bubbleSize>
          <c:bubble3D val="0"/>
        </c:ser>
        <c:ser>
          <c:idx val="13"/>
          <c:order val="13"/>
          <c:tx>
            <c:strRef>
              <c:f>data!$BW$4</c:f>
              <c:strCache>
                <c:ptCount val="1"/>
                <c:pt idx="0">
                  <c:v>Illinois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data!$BW$6</c:f>
              <c:numCache>
                <c:formatCode>General</c:formatCode>
                <c:ptCount val="1"/>
                <c:pt idx="0">
                  <c:v>17</c:v>
                </c:pt>
              </c:numCache>
            </c:numRef>
          </c:xVal>
          <c:yVal>
            <c:numRef>
              <c:f>data!$BW$7</c:f>
              <c:numCache>
                <c:formatCode>General</c:formatCode>
                <c:ptCount val="1"/>
                <c:pt idx="0">
                  <c:v>-8</c:v>
                </c:pt>
              </c:numCache>
            </c:numRef>
          </c:yVal>
          <c:bubbleSize>
            <c:numRef>
              <c:f>data!$BW$8</c:f>
              <c:numCache>
                <c:formatCode>General</c:formatCode>
                <c:ptCount val="1"/>
                <c:pt idx="0">
                  <c:v>277953</c:v>
                </c:pt>
              </c:numCache>
            </c:numRef>
          </c:bubbleSize>
          <c:bubble3D val="0"/>
        </c:ser>
        <c:ser>
          <c:idx val="14"/>
          <c:order val="14"/>
          <c:tx>
            <c:strRef>
              <c:f>data!$BX$4</c:f>
              <c:strCache>
                <c:ptCount val="1"/>
                <c:pt idx="0">
                  <c:v>Indiana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data!$BX$6</c:f>
              <c:numCache>
                <c:formatCode>General</c:formatCode>
                <c:ptCount val="1"/>
                <c:pt idx="0">
                  <c:v>19</c:v>
                </c:pt>
              </c:numCache>
            </c:numRef>
          </c:xVal>
          <c:yVal>
            <c:numRef>
              <c:f>data!$BX$7</c:f>
              <c:numCache>
                <c:formatCode>General</c:formatCode>
                <c:ptCount val="1"/>
                <c:pt idx="0">
                  <c:v>-8</c:v>
                </c:pt>
              </c:numCache>
            </c:numRef>
          </c:yVal>
          <c:bubbleSize>
            <c:numRef>
              <c:f>data!$BX$8</c:f>
              <c:numCache>
                <c:formatCode>General</c:formatCode>
                <c:ptCount val="1"/>
                <c:pt idx="0">
                  <c:v>144597</c:v>
                </c:pt>
              </c:numCache>
            </c:numRef>
          </c:bubbleSize>
          <c:bubble3D val="0"/>
        </c:ser>
        <c:ser>
          <c:idx val="15"/>
          <c:order val="15"/>
          <c:tx>
            <c:strRef>
              <c:f>data!$BY$4</c:f>
              <c:strCache>
                <c:ptCount val="1"/>
                <c:pt idx="0">
                  <c:v>Iowa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data!$BY$6</c:f>
              <c:numCache>
                <c:formatCode>General</c:formatCode>
                <c:ptCount val="1"/>
                <c:pt idx="0">
                  <c:v>15</c:v>
                </c:pt>
              </c:numCache>
            </c:numRef>
          </c:xVal>
          <c:yVal>
            <c:numRef>
              <c:f>data!$BY$7</c:f>
              <c:numCache>
                <c:formatCode>General</c:formatCode>
                <c:ptCount val="1"/>
                <c:pt idx="0">
                  <c:v>-7</c:v>
                </c:pt>
              </c:numCache>
            </c:numRef>
          </c:yVal>
          <c:bubbleSize>
            <c:numRef>
              <c:f>data!$BY$8</c:f>
              <c:numCache>
                <c:formatCode>General</c:formatCode>
                <c:ptCount val="1"/>
                <c:pt idx="0">
                  <c:v>73325</c:v>
                </c:pt>
              </c:numCache>
            </c:numRef>
          </c:bubbleSize>
          <c:bubble3D val="0"/>
        </c:ser>
        <c:ser>
          <c:idx val="16"/>
          <c:order val="16"/>
          <c:tx>
            <c:strRef>
              <c:f>data!$BZ$4</c:f>
              <c:strCache>
                <c:ptCount val="1"/>
                <c:pt idx="0">
                  <c:v>Kansas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data!$BZ$6</c:f>
              <c:numCache>
                <c:formatCode>General</c:formatCode>
                <c:ptCount val="1"/>
                <c:pt idx="0">
                  <c:v>13</c:v>
                </c:pt>
              </c:numCache>
            </c:numRef>
          </c:xVal>
          <c:yVal>
            <c:numRef>
              <c:f>data!$BZ$7</c:f>
              <c:numCache>
                <c:formatCode>General</c:formatCode>
                <c:ptCount val="1"/>
                <c:pt idx="0">
                  <c:v>-9.5</c:v>
                </c:pt>
              </c:numCache>
            </c:numRef>
          </c:yVal>
          <c:bubbleSize>
            <c:numRef>
              <c:f>data!$BZ$8</c:f>
              <c:numCache>
                <c:formatCode>General</c:formatCode>
                <c:ptCount val="1"/>
                <c:pt idx="0">
                  <c:v>93134</c:v>
                </c:pt>
              </c:numCache>
            </c:numRef>
          </c:bubbleSize>
          <c:bubble3D val="0"/>
        </c:ser>
        <c:ser>
          <c:idx val="17"/>
          <c:order val="17"/>
          <c:tx>
            <c:strRef>
              <c:f>data!$CA$4</c:f>
              <c:strCache>
                <c:ptCount val="1"/>
                <c:pt idx="0">
                  <c:v>Kentucky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data!$CA$6</c:f>
              <c:numCache>
                <c:formatCode>General</c:formatCode>
                <c:ptCount val="1"/>
                <c:pt idx="0">
                  <c:v>20</c:v>
                </c:pt>
              </c:numCache>
            </c:numRef>
          </c:xVal>
          <c:yVal>
            <c:numRef>
              <c:f>data!$CA$7</c:f>
              <c:numCache>
                <c:formatCode>General</c:formatCode>
                <c:ptCount val="1"/>
                <c:pt idx="0">
                  <c:v>-10</c:v>
                </c:pt>
              </c:numCache>
            </c:numRef>
          </c:yVal>
          <c:bubbleSize>
            <c:numRef>
              <c:f>data!$CA$8</c:f>
              <c:numCache>
                <c:formatCode>General</c:formatCode>
                <c:ptCount val="1"/>
                <c:pt idx="0">
                  <c:v>103004</c:v>
                </c:pt>
              </c:numCache>
            </c:numRef>
          </c:bubbleSize>
          <c:bubble3D val="0"/>
        </c:ser>
        <c:ser>
          <c:idx val="18"/>
          <c:order val="18"/>
          <c:tx>
            <c:strRef>
              <c:f>data!$CB$4</c:f>
              <c:strCache>
                <c:ptCount val="1"/>
                <c:pt idx="0">
                  <c:v>Louisiana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data!$CB$6</c:f>
              <c:numCache>
                <c:formatCode>General</c:formatCode>
                <c:ptCount val="1"/>
                <c:pt idx="0">
                  <c:v>16</c:v>
                </c:pt>
              </c:numCache>
            </c:numRef>
          </c:xVal>
          <c:yVal>
            <c:numRef>
              <c:f>data!$CB$7</c:f>
              <c:numCache>
                <c:formatCode>General</c:formatCode>
                <c:ptCount val="1"/>
                <c:pt idx="0">
                  <c:v>-15</c:v>
                </c:pt>
              </c:numCache>
            </c:numRef>
          </c:yVal>
          <c:bubbleSize>
            <c:numRef>
              <c:f>data!$CB$8</c:f>
              <c:numCache>
                <c:formatCode>General</c:formatCode>
                <c:ptCount val="1"/>
                <c:pt idx="0">
                  <c:v>95956</c:v>
                </c:pt>
              </c:numCache>
            </c:numRef>
          </c:bubbleSize>
          <c:bubble3D val="0"/>
        </c:ser>
        <c:ser>
          <c:idx val="19"/>
          <c:order val="19"/>
          <c:tx>
            <c:strRef>
              <c:f>data!$CC$4</c:f>
              <c:strCache>
                <c:ptCount val="1"/>
                <c:pt idx="0">
                  <c:v>Maine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data!$CC$6</c:f>
              <c:numCache>
                <c:formatCode>General</c:formatCode>
                <c:ptCount val="1"/>
                <c:pt idx="0">
                  <c:v>26</c:v>
                </c:pt>
              </c:numCache>
            </c:numRef>
          </c:xVal>
          <c:yVal>
            <c:numRef>
              <c:f>data!$CC$7</c:f>
              <c:numCache>
                <c:formatCode>General</c:formatCode>
                <c:ptCount val="1"/>
                <c:pt idx="0">
                  <c:v>-2</c:v>
                </c:pt>
              </c:numCache>
            </c:numRef>
          </c:yVal>
          <c:bubbleSize>
            <c:numRef>
              <c:f>data!$CC$8</c:f>
              <c:numCache>
                <c:formatCode>General</c:formatCode>
                <c:ptCount val="1"/>
                <c:pt idx="0">
                  <c:v>38574</c:v>
                </c:pt>
              </c:numCache>
            </c:numRef>
          </c:bubbleSize>
          <c:bubble3D val="0"/>
        </c:ser>
        <c:ser>
          <c:idx val="20"/>
          <c:order val="20"/>
          <c:tx>
            <c:strRef>
              <c:f>data!$CD$4</c:f>
              <c:strCache>
                <c:ptCount val="1"/>
                <c:pt idx="0">
                  <c:v>Maryland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data!$CD$6</c:f>
              <c:numCache>
                <c:formatCode>General</c:formatCode>
                <c:ptCount val="1"/>
                <c:pt idx="0">
                  <c:v>24</c:v>
                </c:pt>
              </c:numCache>
            </c:numRef>
          </c:xVal>
          <c:yVal>
            <c:numRef>
              <c:f>data!$CD$7</c:f>
              <c:numCache>
                <c:formatCode>General</c:formatCode>
                <c:ptCount val="1"/>
                <c:pt idx="0">
                  <c:v>-8</c:v>
                </c:pt>
              </c:numCache>
            </c:numRef>
          </c:yVal>
          <c:bubbleSize>
            <c:numRef>
              <c:f>data!$CD$8</c:f>
              <c:numCache>
                <c:formatCode>General</c:formatCode>
                <c:ptCount val="1"/>
                <c:pt idx="0">
                  <c:v>157664</c:v>
                </c:pt>
              </c:numCache>
            </c:numRef>
          </c:bubbleSize>
          <c:bubble3D val="0"/>
        </c:ser>
        <c:ser>
          <c:idx val="21"/>
          <c:order val="21"/>
          <c:tx>
            <c:strRef>
              <c:f>data!$CE$4</c:f>
              <c:strCache>
                <c:ptCount val="1"/>
                <c:pt idx="0">
                  <c:v>Massachusetts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data!$CE$6</c:f>
              <c:numCache>
                <c:formatCode>General</c:formatCode>
                <c:ptCount val="1"/>
                <c:pt idx="0">
                  <c:v>25</c:v>
                </c:pt>
              </c:numCache>
            </c:numRef>
          </c:xVal>
          <c:yVal>
            <c:numRef>
              <c:f>data!$CE$7</c:f>
              <c:numCache>
                <c:formatCode>General</c:formatCode>
                <c:ptCount val="1"/>
                <c:pt idx="0">
                  <c:v>-6</c:v>
                </c:pt>
              </c:numCache>
            </c:numRef>
          </c:yVal>
          <c:bubbleSize>
            <c:numRef>
              <c:f>data!$CE$8</c:f>
              <c:numCache>
                <c:formatCode>General</c:formatCode>
                <c:ptCount val="1"/>
                <c:pt idx="0">
                  <c:v>158156</c:v>
                </c:pt>
              </c:numCache>
            </c:numRef>
          </c:bubbleSize>
          <c:bubble3D val="0"/>
        </c:ser>
        <c:ser>
          <c:idx val="22"/>
          <c:order val="22"/>
          <c:tx>
            <c:strRef>
              <c:f>data!$CF$4</c:f>
              <c:strCache>
                <c:ptCount val="1"/>
                <c:pt idx="0">
                  <c:v>Michigan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data!$CF$6</c:f>
              <c:numCache>
                <c:formatCode>General</c:formatCode>
                <c:ptCount val="1"/>
                <c:pt idx="0">
                  <c:v>19</c:v>
                </c:pt>
              </c:numCache>
            </c:numRef>
          </c:xVal>
          <c:yVal>
            <c:numRef>
              <c:f>data!$CF$7</c:f>
              <c:numCache>
                <c:formatCode>General</c:formatCode>
                <c:ptCount val="1"/>
                <c:pt idx="0">
                  <c:v>-6</c:v>
                </c:pt>
              </c:numCache>
            </c:numRef>
          </c:yVal>
          <c:bubbleSize>
            <c:numRef>
              <c:f>data!$CF$8</c:f>
              <c:numCache>
                <c:formatCode>General</c:formatCode>
                <c:ptCount val="1"/>
                <c:pt idx="0">
                  <c:v>175733</c:v>
                </c:pt>
              </c:numCache>
            </c:numRef>
          </c:bubbleSize>
          <c:bubble3D val="0"/>
        </c:ser>
        <c:ser>
          <c:idx val="23"/>
          <c:order val="23"/>
          <c:tx>
            <c:strRef>
              <c:f>data!$CG$4</c:f>
              <c:strCache>
                <c:ptCount val="1"/>
                <c:pt idx="0">
                  <c:v>Minnesota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data!$CG$6</c:f>
              <c:numCache>
                <c:formatCode>General</c:formatCode>
                <c:ptCount val="1"/>
                <c:pt idx="0">
                  <c:v>15</c:v>
                </c:pt>
              </c:numCache>
            </c:numRef>
          </c:xVal>
          <c:yVal>
            <c:numRef>
              <c:f>data!$CG$7</c:f>
              <c:numCache>
                <c:formatCode>General</c:formatCode>
                <c:ptCount val="1"/>
                <c:pt idx="0">
                  <c:v>-4</c:v>
                </c:pt>
              </c:numCache>
            </c:numRef>
          </c:yVal>
          <c:bubbleSize>
            <c:numRef>
              <c:f>data!$CG$8</c:f>
              <c:numCache>
                <c:formatCode>General</c:formatCode>
                <c:ptCount val="1"/>
                <c:pt idx="0">
                  <c:v>115946</c:v>
                </c:pt>
              </c:numCache>
            </c:numRef>
          </c:bubbleSize>
          <c:bubble3D val="0"/>
        </c:ser>
        <c:ser>
          <c:idx val="24"/>
          <c:order val="24"/>
          <c:tx>
            <c:strRef>
              <c:f>data!$CH$4</c:f>
              <c:strCache>
                <c:ptCount val="1"/>
                <c:pt idx="0">
                  <c:v>Mississippi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data!$CH$6</c:f>
              <c:numCache>
                <c:formatCode>General</c:formatCode>
                <c:ptCount val="1"/>
                <c:pt idx="0">
                  <c:v>17</c:v>
                </c:pt>
              </c:numCache>
            </c:numRef>
          </c:xVal>
          <c:yVal>
            <c:numRef>
              <c:f>data!$CH$7</c:f>
              <c:numCache>
                <c:formatCode>General</c:formatCode>
                <c:ptCount val="1"/>
                <c:pt idx="0">
                  <c:v>-14</c:v>
                </c:pt>
              </c:numCache>
            </c:numRef>
          </c:yVal>
          <c:bubbleSize>
            <c:numRef>
              <c:f>data!$CH$8</c:f>
              <c:numCache>
                <c:formatCode>General</c:formatCode>
                <c:ptCount val="1"/>
                <c:pt idx="0">
                  <c:v>66947</c:v>
                </c:pt>
              </c:numCache>
            </c:numRef>
          </c:bubbleSize>
          <c:bubble3D val="0"/>
        </c:ser>
        <c:ser>
          <c:idx val="25"/>
          <c:order val="25"/>
          <c:tx>
            <c:strRef>
              <c:f>data!$CI$4</c:f>
              <c:strCache>
                <c:ptCount val="1"/>
                <c:pt idx="0">
                  <c:v>Missouri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data!$CI$6</c:f>
              <c:numCache>
                <c:formatCode>General</c:formatCode>
                <c:ptCount val="1"/>
                <c:pt idx="0">
                  <c:v>16</c:v>
                </c:pt>
              </c:numCache>
            </c:numRef>
          </c:xVal>
          <c:yVal>
            <c:numRef>
              <c:f>data!$CI$7</c:f>
              <c:numCache>
                <c:formatCode>General</c:formatCode>
                <c:ptCount val="1"/>
                <c:pt idx="0">
                  <c:v>-10</c:v>
                </c:pt>
              </c:numCache>
            </c:numRef>
          </c:yVal>
          <c:bubbleSize>
            <c:numRef>
              <c:f>data!$CI$8</c:f>
              <c:numCache>
                <c:formatCode>General</c:formatCode>
                <c:ptCount val="1"/>
                <c:pt idx="0">
                  <c:v>142754</c:v>
                </c:pt>
              </c:numCache>
            </c:numRef>
          </c:bubbleSize>
          <c:bubble3D val="0"/>
        </c:ser>
        <c:ser>
          <c:idx val="26"/>
          <c:order val="26"/>
          <c:tx>
            <c:strRef>
              <c:f>data!$CJ$4</c:f>
              <c:strCache>
                <c:ptCount val="1"/>
                <c:pt idx="0">
                  <c:v>Montana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data!$CJ$6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data!$CJ$7</c:f>
              <c:numCache>
                <c:formatCode>General</c:formatCode>
                <c:ptCount val="1"/>
                <c:pt idx="0">
                  <c:v>-3</c:v>
                </c:pt>
              </c:numCache>
            </c:numRef>
          </c:yVal>
          <c:bubbleSize>
            <c:numRef>
              <c:f>data!$CJ$8</c:f>
              <c:numCache>
                <c:formatCode>General</c:formatCode>
                <c:ptCount val="1"/>
                <c:pt idx="0">
                  <c:v>33832</c:v>
                </c:pt>
              </c:numCache>
            </c:numRef>
          </c:bubbleSize>
          <c:bubble3D val="0"/>
        </c:ser>
        <c:ser>
          <c:idx val="27"/>
          <c:order val="27"/>
          <c:tx>
            <c:strRef>
              <c:f>data!$CK$4</c:f>
              <c:strCache>
                <c:ptCount val="1"/>
                <c:pt idx="0">
                  <c:v>Nebraska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data!$CK$6</c:f>
              <c:numCache>
                <c:formatCode>General</c:formatCode>
                <c:ptCount val="1"/>
                <c:pt idx="0">
                  <c:v>12</c:v>
                </c:pt>
              </c:numCache>
            </c:numRef>
          </c:xVal>
          <c:yVal>
            <c:numRef>
              <c:f>data!$CK$7</c:f>
              <c:numCache>
                <c:formatCode>General</c:formatCode>
                <c:ptCount val="1"/>
                <c:pt idx="0">
                  <c:v>-7</c:v>
                </c:pt>
              </c:numCache>
            </c:numRef>
          </c:yVal>
          <c:bubbleSize>
            <c:numRef>
              <c:f>data!$CK$8</c:f>
              <c:numCache>
                <c:formatCode>General</c:formatCode>
                <c:ptCount val="1"/>
                <c:pt idx="0">
                  <c:v>48816</c:v>
                </c:pt>
              </c:numCache>
            </c:numRef>
          </c:bubbleSize>
          <c:bubble3D val="0"/>
        </c:ser>
        <c:ser>
          <c:idx val="28"/>
          <c:order val="28"/>
          <c:tx>
            <c:strRef>
              <c:f>data!$CL$4</c:f>
              <c:strCache>
                <c:ptCount val="1"/>
                <c:pt idx="0">
                  <c:v>Nevada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data!$CL$6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data!$CL$7</c:f>
              <c:numCache>
                <c:formatCode>General</c:formatCode>
                <c:ptCount val="1"/>
                <c:pt idx="0">
                  <c:v>-8</c:v>
                </c:pt>
              </c:numCache>
            </c:numRef>
          </c:yVal>
          <c:bubbleSize>
            <c:numRef>
              <c:f>data!$CL$8</c:f>
              <c:numCache>
                <c:formatCode>General</c:formatCode>
                <c:ptCount val="1"/>
                <c:pt idx="0">
                  <c:v>98882</c:v>
                </c:pt>
              </c:numCache>
            </c:numRef>
          </c:bubbleSize>
          <c:bubble3D val="0"/>
        </c:ser>
        <c:ser>
          <c:idx val="29"/>
          <c:order val="29"/>
          <c:tx>
            <c:strRef>
              <c:f>data!$CM$4</c:f>
              <c:strCache>
                <c:ptCount val="1"/>
                <c:pt idx="0">
                  <c:v>New Hampshire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data!$CM$6</c:f>
              <c:numCache>
                <c:formatCode>General</c:formatCode>
                <c:ptCount val="1"/>
                <c:pt idx="0">
                  <c:v>25</c:v>
                </c:pt>
              </c:numCache>
            </c:numRef>
          </c:xVal>
          <c:yVal>
            <c:numRef>
              <c:f>data!$CM$7</c:f>
              <c:numCache>
                <c:formatCode>General</c:formatCode>
                <c:ptCount val="1"/>
                <c:pt idx="0">
                  <c:v>-4</c:v>
                </c:pt>
              </c:numCache>
            </c:numRef>
          </c:yVal>
          <c:bubbleSize>
            <c:numRef>
              <c:f>data!$CM$8</c:f>
              <c:numCache>
                <c:formatCode>General</c:formatCode>
                <c:ptCount val="1"/>
                <c:pt idx="0">
                  <c:v>38696</c:v>
                </c:pt>
              </c:numCache>
            </c:numRef>
          </c:bubbleSize>
          <c:bubble3D val="0"/>
        </c:ser>
        <c:ser>
          <c:idx val="30"/>
          <c:order val="30"/>
          <c:tx>
            <c:strRef>
              <c:f>data!$CN$4</c:f>
              <c:strCache>
                <c:ptCount val="1"/>
                <c:pt idx="0">
                  <c:v>New Jersey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data!$CN$6</c:f>
              <c:numCache>
                <c:formatCode>General</c:formatCode>
                <c:ptCount val="1"/>
                <c:pt idx="0">
                  <c:v>24.5</c:v>
                </c:pt>
              </c:numCache>
            </c:numRef>
          </c:xVal>
          <c:yVal>
            <c:numRef>
              <c:f>data!$CN$7</c:f>
              <c:numCache>
                <c:formatCode>General</c:formatCode>
                <c:ptCount val="1"/>
                <c:pt idx="0">
                  <c:v>-7.5</c:v>
                </c:pt>
              </c:numCache>
            </c:numRef>
          </c:yVal>
          <c:bubbleSize>
            <c:numRef>
              <c:f>data!$CN$8</c:f>
              <c:numCache>
                <c:formatCode>General</c:formatCode>
                <c:ptCount val="1"/>
                <c:pt idx="0">
                  <c:v>219202</c:v>
                </c:pt>
              </c:numCache>
            </c:numRef>
          </c:bubbleSize>
          <c:bubble3D val="0"/>
        </c:ser>
        <c:ser>
          <c:idx val="31"/>
          <c:order val="31"/>
          <c:tx>
            <c:strRef>
              <c:f>data!$CO$4</c:f>
              <c:strCache>
                <c:ptCount val="1"/>
                <c:pt idx="0">
                  <c:v>New Mexico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data!$CO$6</c:f>
              <c:numCache>
                <c:formatCode>General</c:formatCode>
                <c:ptCount val="1"/>
                <c:pt idx="0">
                  <c:v>9</c:v>
                </c:pt>
              </c:numCache>
            </c:numRef>
          </c:xVal>
          <c:yVal>
            <c:numRef>
              <c:f>data!$CO$7</c:f>
              <c:numCache>
                <c:formatCode>General</c:formatCode>
                <c:ptCount val="1"/>
                <c:pt idx="0">
                  <c:v>-12</c:v>
                </c:pt>
              </c:numCache>
            </c:numRef>
          </c:yVal>
          <c:bubbleSize>
            <c:numRef>
              <c:f>data!$CO$8</c:f>
              <c:numCache>
                <c:formatCode>General</c:formatCode>
                <c:ptCount val="1"/>
                <c:pt idx="0">
                  <c:v>63921</c:v>
                </c:pt>
              </c:numCache>
            </c:numRef>
          </c:bubbleSize>
          <c:bubble3D val="0"/>
        </c:ser>
        <c:ser>
          <c:idx val="32"/>
          <c:order val="32"/>
          <c:tx>
            <c:strRef>
              <c:f>data!$CP$4</c:f>
              <c:strCache>
                <c:ptCount val="1"/>
                <c:pt idx="0">
                  <c:v>New York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data!$CP$6</c:f>
              <c:numCache>
                <c:formatCode>General</c:formatCode>
                <c:ptCount val="1"/>
                <c:pt idx="0">
                  <c:v>23</c:v>
                </c:pt>
              </c:numCache>
            </c:numRef>
          </c:xVal>
          <c:yVal>
            <c:numRef>
              <c:f>data!$CP$7</c:f>
              <c:numCache>
                <c:formatCode>General</c:formatCode>
                <c:ptCount val="1"/>
                <c:pt idx="0">
                  <c:v>-5</c:v>
                </c:pt>
              </c:numCache>
            </c:numRef>
          </c:yVal>
          <c:bubbleSize>
            <c:numRef>
              <c:f>data!$CP$8</c:f>
              <c:numCache>
                <c:formatCode>General</c:formatCode>
                <c:ptCount val="1"/>
                <c:pt idx="0">
                  <c:v>405864</c:v>
                </c:pt>
              </c:numCache>
            </c:numRef>
          </c:bubbleSize>
          <c:bubble3D val="0"/>
        </c:ser>
        <c:ser>
          <c:idx val="33"/>
          <c:order val="33"/>
          <c:tx>
            <c:strRef>
              <c:f>data!$CQ$4</c:f>
              <c:strCache>
                <c:ptCount val="1"/>
                <c:pt idx="0">
                  <c:v>North Carolina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data!$CQ$6</c:f>
              <c:numCache>
                <c:formatCode>General</c:formatCode>
                <c:ptCount val="1"/>
                <c:pt idx="0">
                  <c:v>23</c:v>
                </c:pt>
              </c:numCache>
            </c:numRef>
          </c:xVal>
          <c:yVal>
            <c:numRef>
              <c:f>data!$CQ$7</c:f>
              <c:numCache>
                <c:formatCode>General</c:formatCode>
                <c:ptCount val="1"/>
                <c:pt idx="0">
                  <c:v>-11</c:v>
                </c:pt>
              </c:numCache>
            </c:numRef>
          </c:yVal>
          <c:bubbleSize>
            <c:numRef>
              <c:f>data!$CQ$8</c:f>
              <c:numCache>
                <c:formatCode>General</c:formatCode>
                <c:ptCount val="1"/>
                <c:pt idx="0">
                  <c:v>238663</c:v>
                </c:pt>
              </c:numCache>
            </c:numRef>
          </c:bubbleSize>
          <c:bubble3D val="0"/>
        </c:ser>
        <c:ser>
          <c:idx val="34"/>
          <c:order val="34"/>
          <c:tx>
            <c:strRef>
              <c:f>data!$CR$4</c:f>
              <c:strCache>
                <c:ptCount val="1"/>
                <c:pt idx="0">
                  <c:v>North Dakota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data!$CR$6</c:f>
              <c:numCache>
                <c:formatCode>General</c:formatCode>
                <c:ptCount val="1"/>
                <c:pt idx="0">
                  <c:v>12</c:v>
                </c:pt>
              </c:numCache>
            </c:numRef>
          </c:xVal>
          <c:yVal>
            <c:numRef>
              <c:f>data!$CR$7</c:f>
              <c:numCache>
                <c:formatCode>General</c:formatCode>
                <c:ptCount val="1"/>
                <c:pt idx="0">
                  <c:v>-3</c:v>
                </c:pt>
              </c:numCache>
            </c:numRef>
          </c:yVal>
          <c:bubbleSize>
            <c:numRef>
              <c:f>data!$CR$8</c:f>
              <c:numCache>
                <c:formatCode>General</c:formatCode>
                <c:ptCount val="1"/>
                <c:pt idx="0">
                  <c:v>23959</c:v>
                </c:pt>
              </c:numCache>
            </c:numRef>
          </c:bubbleSize>
          <c:bubble3D val="0"/>
        </c:ser>
        <c:ser>
          <c:idx val="35"/>
          <c:order val="35"/>
          <c:tx>
            <c:strRef>
              <c:f>data!$CS$4</c:f>
              <c:strCache>
                <c:ptCount val="1"/>
                <c:pt idx="0">
                  <c:v>Ohio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data!$CS$6</c:f>
              <c:numCache>
                <c:formatCode>General</c:formatCode>
                <c:ptCount val="1"/>
                <c:pt idx="0">
                  <c:v>20</c:v>
                </c:pt>
              </c:numCache>
            </c:numRef>
          </c:xVal>
          <c:yVal>
            <c:numRef>
              <c:f>data!$CS$7</c:f>
              <c:numCache>
                <c:formatCode>General</c:formatCode>
                <c:ptCount val="1"/>
                <c:pt idx="0">
                  <c:v>-8</c:v>
                </c:pt>
              </c:numCache>
            </c:numRef>
          </c:yVal>
          <c:bubbleSize>
            <c:numRef>
              <c:f>data!$CS$8</c:f>
              <c:numCache>
                <c:formatCode>General</c:formatCode>
                <c:ptCount val="1"/>
                <c:pt idx="0">
                  <c:v>199202</c:v>
                </c:pt>
              </c:numCache>
            </c:numRef>
          </c:bubbleSize>
          <c:bubble3D val="0"/>
        </c:ser>
        <c:ser>
          <c:idx val="36"/>
          <c:order val="36"/>
          <c:tx>
            <c:strRef>
              <c:f>data!$CT$4</c:f>
              <c:strCache>
                <c:ptCount val="1"/>
                <c:pt idx="0">
                  <c:v>Oklahoma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data!$CT$6</c:f>
              <c:numCache>
                <c:formatCode>General</c:formatCode>
                <c:ptCount val="1"/>
                <c:pt idx="0">
                  <c:v>14</c:v>
                </c:pt>
              </c:numCache>
            </c:numRef>
          </c:xVal>
          <c:yVal>
            <c:numRef>
              <c:f>data!$CT$7</c:f>
              <c:numCache>
                <c:formatCode>General</c:formatCode>
                <c:ptCount val="1"/>
                <c:pt idx="0">
                  <c:v>-12</c:v>
                </c:pt>
              </c:numCache>
            </c:numRef>
          </c:yVal>
          <c:bubbleSize>
            <c:numRef>
              <c:f>data!$CT$8</c:f>
              <c:numCache>
                <c:formatCode>General</c:formatCode>
                <c:ptCount val="1"/>
                <c:pt idx="0">
                  <c:v>102572</c:v>
                </c:pt>
              </c:numCache>
            </c:numRef>
          </c:bubbleSize>
          <c:bubble3D val="0"/>
        </c:ser>
        <c:ser>
          <c:idx val="37"/>
          <c:order val="37"/>
          <c:tx>
            <c:strRef>
              <c:f>data!$CU$4</c:f>
              <c:strCache>
                <c:ptCount val="1"/>
                <c:pt idx="0">
                  <c:v>Oregon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data!$CU$6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data!$CU$7</c:f>
              <c:numCache>
                <c:formatCode>General</c:formatCode>
                <c:ptCount val="1"/>
                <c:pt idx="0">
                  <c:v>-4</c:v>
                </c:pt>
              </c:numCache>
            </c:numRef>
          </c:yVal>
          <c:bubbleSize>
            <c:numRef>
              <c:f>data!$CU$8</c:f>
              <c:numCache>
                <c:formatCode>General</c:formatCode>
                <c:ptCount val="1"/>
                <c:pt idx="0">
                  <c:v>108182</c:v>
                </c:pt>
              </c:numCache>
            </c:numRef>
          </c:bubbleSize>
          <c:bubble3D val="0"/>
        </c:ser>
        <c:ser>
          <c:idx val="38"/>
          <c:order val="38"/>
          <c:tx>
            <c:strRef>
              <c:f>data!$CV$4</c:f>
              <c:strCache>
                <c:ptCount val="1"/>
                <c:pt idx="0">
                  <c:v>Pennsylvania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data!$CV$6</c:f>
              <c:numCache>
                <c:formatCode>General</c:formatCode>
                <c:ptCount val="1"/>
                <c:pt idx="0">
                  <c:v>23</c:v>
                </c:pt>
              </c:numCache>
            </c:numRef>
          </c:xVal>
          <c:yVal>
            <c:numRef>
              <c:f>data!$CV$7</c:f>
              <c:numCache>
                <c:formatCode>General</c:formatCode>
                <c:ptCount val="1"/>
                <c:pt idx="0">
                  <c:v>-7</c:v>
                </c:pt>
              </c:numCache>
            </c:numRef>
          </c:yVal>
          <c:bubbleSize>
            <c:numRef>
              <c:f>data!$CV$8</c:f>
              <c:numCache>
                <c:formatCode>General</c:formatCode>
                <c:ptCount val="1"/>
                <c:pt idx="0">
                  <c:v>237156</c:v>
                </c:pt>
              </c:numCache>
            </c:numRef>
          </c:bubbleSize>
          <c:bubble3D val="0"/>
        </c:ser>
        <c:ser>
          <c:idx val="39"/>
          <c:order val="39"/>
          <c:tx>
            <c:strRef>
              <c:f>data!$CW$4</c:f>
              <c:strCache>
                <c:ptCount val="1"/>
                <c:pt idx="0">
                  <c:v>Rhode Island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data!$CW$6</c:f>
              <c:numCache>
                <c:formatCode>General</c:formatCode>
                <c:ptCount val="1"/>
                <c:pt idx="0">
                  <c:v>25</c:v>
                </c:pt>
              </c:numCache>
            </c:numRef>
          </c:xVal>
          <c:yVal>
            <c:numRef>
              <c:f>data!$CW$7</c:f>
              <c:numCache>
                <c:formatCode>General</c:formatCode>
                <c:ptCount val="1"/>
                <c:pt idx="0">
                  <c:v>-7</c:v>
                </c:pt>
              </c:numCache>
            </c:numRef>
          </c:yVal>
          <c:bubbleSize>
            <c:numRef>
              <c:f>data!$CW$8</c:f>
              <c:numCache>
                <c:formatCode>General</c:formatCode>
                <c:ptCount val="1"/>
                <c:pt idx="0">
                  <c:v>30498</c:v>
                </c:pt>
              </c:numCache>
            </c:numRef>
          </c:bubbleSize>
          <c:bubble3D val="0"/>
        </c:ser>
        <c:ser>
          <c:idx val="40"/>
          <c:order val="40"/>
          <c:tx>
            <c:strRef>
              <c:f>data!$CX$4</c:f>
              <c:strCache>
                <c:ptCount val="1"/>
                <c:pt idx="0">
                  <c:v>South Carolina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data!$CX$6</c:f>
              <c:numCache>
                <c:formatCode>General</c:formatCode>
                <c:ptCount val="1"/>
                <c:pt idx="0">
                  <c:v>22</c:v>
                </c:pt>
              </c:numCache>
            </c:numRef>
          </c:xVal>
          <c:yVal>
            <c:numRef>
              <c:f>data!$CX$7</c:f>
              <c:numCache>
                <c:formatCode>General</c:formatCode>
                <c:ptCount val="1"/>
                <c:pt idx="0">
                  <c:v>-12</c:v>
                </c:pt>
              </c:numCache>
            </c:numRef>
          </c:yVal>
          <c:bubbleSize>
            <c:numRef>
              <c:f>data!$CX$8</c:f>
              <c:numCache>
                <c:formatCode>General</c:formatCode>
                <c:ptCount val="1"/>
                <c:pt idx="0">
                  <c:v>127418</c:v>
                </c:pt>
              </c:numCache>
            </c:numRef>
          </c:bubbleSize>
          <c:bubble3D val="0"/>
        </c:ser>
        <c:ser>
          <c:idx val="41"/>
          <c:order val="41"/>
          <c:tx>
            <c:strRef>
              <c:f>data!$CY$4</c:f>
              <c:strCache>
                <c:ptCount val="1"/>
                <c:pt idx="0">
                  <c:v>South Dakota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data!$CY$6</c:f>
              <c:numCache>
                <c:formatCode>General</c:formatCode>
                <c:ptCount val="1"/>
                <c:pt idx="0">
                  <c:v>12</c:v>
                </c:pt>
              </c:numCache>
            </c:numRef>
          </c:xVal>
          <c:yVal>
            <c:numRef>
              <c:f>data!$CY$7</c:f>
              <c:numCache>
                <c:formatCode>General</c:formatCode>
                <c:ptCount val="1"/>
                <c:pt idx="0">
                  <c:v>-5</c:v>
                </c:pt>
              </c:numCache>
            </c:numRef>
          </c:yVal>
          <c:bubbleSize>
            <c:numRef>
              <c:f>data!$CY$8</c:f>
              <c:numCache>
                <c:formatCode>General</c:formatCode>
                <c:ptCount val="1"/>
                <c:pt idx="0">
                  <c:v>22534</c:v>
                </c:pt>
              </c:numCache>
            </c:numRef>
          </c:bubbleSize>
          <c:bubble3D val="0"/>
        </c:ser>
        <c:ser>
          <c:idx val="42"/>
          <c:order val="42"/>
          <c:tx>
            <c:strRef>
              <c:f>data!$CZ$4</c:f>
              <c:strCache>
                <c:ptCount val="1"/>
                <c:pt idx="0">
                  <c:v>Tennessee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data!$CZ$6</c:f>
              <c:numCache>
                <c:formatCode>General</c:formatCode>
                <c:ptCount val="1"/>
                <c:pt idx="0">
                  <c:v>19</c:v>
                </c:pt>
              </c:numCache>
            </c:numRef>
          </c:xVal>
          <c:yVal>
            <c:numRef>
              <c:f>data!$CZ$7</c:f>
              <c:numCache>
                <c:formatCode>General</c:formatCode>
                <c:ptCount val="1"/>
                <c:pt idx="0">
                  <c:v>-11</c:v>
                </c:pt>
              </c:numCache>
            </c:numRef>
          </c:yVal>
          <c:bubbleSize>
            <c:numRef>
              <c:f>data!$CZ$8</c:f>
              <c:numCache>
                <c:formatCode>General</c:formatCode>
                <c:ptCount val="1"/>
                <c:pt idx="0">
                  <c:v>163843</c:v>
                </c:pt>
              </c:numCache>
            </c:numRef>
          </c:bubbleSize>
          <c:bubble3D val="0"/>
        </c:ser>
        <c:ser>
          <c:idx val="43"/>
          <c:order val="43"/>
          <c:tx>
            <c:strRef>
              <c:f>data!$DA$4</c:f>
              <c:strCache>
                <c:ptCount val="1"/>
                <c:pt idx="0">
                  <c:v>Texas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data!$DA$6</c:f>
              <c:numCache>
                <c:formatCode>General</c:formatCode>
                <c:ptCount val="1"/>
                <c:pt idx="0">
                  <c:v>13</c:v>
                </c:pt>
              </c:numCache>
            </c:numRef>
          </c:xVal>
          <c:yVal>
            <c:numRef>
              <c:f>data!$DA$7</c:f>
              <c:numCache>
                <c:formatCode>General</c:formatCode>
                <c:ptCount val="1"/>
                <c:pt idx="0">
                  <c:v>-15</c:v>
                </c:pt>
              </c:numCache>
            </c:numRef>
          </c:yVal>
          <c:bubbleSize>
            <c:numRef>
              <c:f>data!$DA$8</c:f>
              <c:numCache>
                <c:formatCode>General</c:formatCode>
                <c:ptCount val="1"/>
                <c:pt idx="0">
                  <c:v>402187</c:v>
                </c:pt>
              </c:numCache>
            </c:numRef>
          </c:bubbleSize>
          <c:bubble3D val="0"/>
        </c:ser>
        <c:ser>
          <c:idx val="44"/>
          <c:order val="44"/>
          <c:tx>
            <c:strRef>
              <c:f>data!$DB$4</c:f>
              <c:strCache>
                <c:ptCount val="1"/>
                <c:pt idx="0">
                  <c:v>Utah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data!$DB$6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data!$DB$7</c:f>
              <c:numCache>
                <c:formatCode>General</c:formatCode>
                <c:ptCount val="1"/>
                <c:pt idx="0">
                  <c:v>-9</c:v>
                </c:pt>
              </c:numCache>
            </c:numRef>
          </c:yVal>
          <c:bubbleSize>
            <c:numRef>
              <c:f>data!$DB$8</c:f>
              <c:numCache>
                <c:formatCode>General</c:formatCode>
                <c:ptCount val="1"/>
                <c:pt idx="0">
                  <c:v>82165</c:v>
                </c:pt>
              </c:numCache>
            </c:numRef>
          </c:bubbleSize>
          <c:bubble3D val="0"/>
        </c:ser>
        <c:ser>
          <c:idx val="45"/>
          <c:order val="45"/>
          <c:tx>
            <c:strRef>
              <c:f>data!$DC$4</c:f>
              <c:strCache>
                <c:ptCount val="1"/>
                <c:pt idx="0">
                  <c:v>Vermont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data!$DC$6</c:f>
              <c:numCache>
                <c:formatCode>General</c:formatCode>
                <c:ptCount val="1"/>
                <c:pt idx="0">
                  <c:v>25</c:v>
                </c:pt>
              </c:numCache>
            </c:numRef>
          </c:xVal>
          <c:yVal>
            <c:numRef>
              <c:f>data!$DC$7</c:f>
              <c:numCache>
                <c:formatCode>General</c:formatCode>
                <c:ptCount val="1"/>
                <c:pt idx="0">
                  <c:v>-4</c:v>
                </c:pt>
              </c:numCache>
            </c:numRef>
          </c:yVal>
          <c:bubbleSize>
            <c:numRef>
              <c:f>data!$DC$8</c:f>
              <c:numCache>
                <c:formatCode>General</c:formatCode>
                <c:ptCount val="1"/>
                <c:pt idx="0">
                  <c:v>20056</c:v>
                </c:pt>
              </c:numCache>
            </c:numRef>
          </c:bubbleSize>
          <c:bubble3D val="0"/>
        </c:ser>
        <c:ser>
          <c:idx val="46"/>
          <c:order val="46"/>
          <c:tx>
            <c:strRef>
              <c:f>data!$DD$4</c:f>
              <c:strCache>
                <c:ptCount val="1"/>
                <c:pt idx="0">
                  <c:v>Virginia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data!$DD$6</c:f>
              <c:numCache>
                <c:formatCode>General</c:formatCode>
                <c:ptCount val="1"/>
                <c:pt idx="0">
                  <c:v>23</c:v>
                </c:pt>
              </c:numCache>
            </c:numRef>
          </c:xVal>
          <c:yVal>
            <c:numRef>
              <c:f>data!$DD$7</c:f>
              <c:numCache>
                <c:formatCode>General</c:formatCode>
                <c:ptCount val="1"/>
                <c:pt idx="0">
                  <c:v>-9</c:v>
                </c:pt>
              </c:numCache>
            </c:numRef>
          </c:yVal>
          <c:bubbleSize>
            <c:numRef>
              <c:f>data!$DD$8</c:f>
              <c:numCache>
                <c:formatCode>General</c:formatCode>
                <c:ptCount val="1"/>
                <c:pt idx="0">
                  <c:v>238540</c:v>
                </c:pt>
              </c:numCache>
            </c:numRef>
          </c:bubbleSize>
          <c:bubble3D val="0"/>
        </c:ser>
        <c:ser>
          <c:idx val="47"/>
          <c:order val="47"/>
          <c:tx>
            <c:strRef>
              <c:f>data!$DE$4</c:f>
              <c:strCache>
                <c:ptCount val="1"/>
                <c:pt idx="0">
                  <c:v>Washington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data!$DE$6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data!$DE$7</c:f>
              <c:numCache>
                <c:formatCode>General</c:formatCode>
                <c:ptCount val="1"/>
                <c:pt idx="0">
                  <c:v>-2</c:v>
                </c:pt>
              </c:numCache>
            </c:numRef>
          </c:yVal>
          <c:bubbleSize>
            <c:numRef>
              <c:f>data!$DE$8</c:f>
              <c:numCache>
                <c:formatCode>General</c:formatCode>
                <c:ptCount val="1"/>
                <c:pt idx="0">
                  <c:v>180462</c:v>
                </c:pt>
              </c:numCache>
            </c:numRef>
          </c:bubbleSize>
          <c:bubble3D val="0"/>
        </c:ser>
        <c:ser>
          <c:idx val="48"/>
          <c:order val="48"/>
          <c:tx>
            <c:strRef>
              <c:f>data!$DF$4</c:f>
              <c:strCache>
                <c:ptCount val="1"/>
                <c:pt idx="0">
                  <c:v>West Virginia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data!$DF$6</c:f>
              <c:numCache>
                <c:formatCode>General</c:formatCode>
                <c:ptCount val="1"/>
                <c:pt idx="0">
                  <c:v>21</c:v>
                </c:pt>
              </c:numCache>
            </c:numRef>
          </c:xVal>
          <c:yVal>
            <c:numRef>
              <c:f>data!$DF$7</c:f>
              <c:numCache>
                <c:formatCode>General</c:formatCode>
                <c:ptCount val="1"/>
                <c:pt idx="0">
                  <c:v>-9</c:v>
                </c:pt>
              </c:numCache>
            </c:numRef>
          </c:yVal>
          <c:bubbleSize>
            <c:numRef>
              <c:f>data!$DF$8</c:f>
              <c:numCache>
                <c:formatCode>General</c:formatCode>
                <c:ptCount val="1"/>
                <c:pt idx="0">
                  <c:v>47425</c:v>
                </c:pt>
              </c:numCache>
            </c:numRef>
          </c:bubbleSize>
          <c:bubble3D val="0"/>
        </c:ser>
        <c:ser>
          <c:idx val="49"/>
          <c:order val="49"/>
          <c:tx>
            <c:strRef>
              <c:f>data!$DG$4</c:f>
              <c:strCache>
                <c:ptCount val="1"/>
                <c:pt idx="0">
                  <c:v>Wisconsin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data!$DG$6</c:f>
              <c:numCache>
                <c:formatCode>General</c:formatCode>
                <c:ptCount val="1"/>
                <c:pt idx="0">
                  <c:v>17</c:v>
                </c:pt>
              </c:numCache>
            </c:numRef>
          </c:xVal>
          <c:yVal>
            <c:numRef>
              <c:f>data!$DG$7</c:f>
              <c:numCache>
                <c:formatCode>General</c:formatCode>
                <c:ptCount val="1"/>
                <c:pt idx="0">
                  <c:v>-5</c:v>
                </c:pt>
              </c:numCache>
            </c:numRef>
          </c:yVal>
          <c:bubbleSize>
            <c:numRef>
              <c:f>data!$DG$8</c:f>
              <c:numCache>
                <c:formatCode>General</c:formatCode>
                <c:ptCount val="1"/>
                <c:pt idx="0">
                  <c:v>97724</c:v>
                </c:pt>
              </c:numCache>
            </c:numRef>
          </c:bubbleSize>
          <c:bubble3D val="0"/>
        </c:ser>
        <c:ser>
          <c:idx val="50"/>
          <c:order val="50"/>
          <c:tx>
            <c:strRef>
              <c:f>data!$DH$4</c:f>
              <c:strCache>
                <c:ptCount val="1"/>
                <c:pt idx="0">
                  <c:v>Wyoming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data!$DH$6</c:f>
              <c:numCache>
                <c:formatCode>General</c:formatCode>
                <c:ptCount val="1"/>
                <c:pt idx="0">
                  <c:v>9</c:v>
                </c:pt>
              </c:numCache>
            </c:numRef>
          </c:xVal>
          <c:yVal>
            <c:numRef>
              <c:f>data!$DH$7</c:f>
              <c:numCache>
                <c:formatCode>General</c:formatCode>
                <c:ptCount val="1"/>
                <c:pt idx="0">
                  <c:v>-6</c:v>
                </c:pt>
              </c:numCache>
            </c:numRef>
          </c:yVal>
          <c:bubbleSize>
            <c:numRef>
              <c:f>data!$DH$8</c:f>
              <c:numCache>
                <c:formatCode>General</c:formatCode>
                <c:ptCount val="1"/>
                <c:pt idx="0">
                  <c:v>32228</c:v>
                </c:pt>
              </c:numCache>
            </c:numRef>
          </c:bubbleSize>
          <c:bubble3D val="0"/>
        </c:ser>
        <c:ser>
          <c:idx val="51"/>
          <c:order val="51"/>
          <c:tx>
            <c:strRef>
              <c:f>data!$DI$4</c:f>
              <c:strCache>
                <c:ptCount val="1"/>
                <c:pt idx="0">
                  <c:v>Puerto Rico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xVal>
            <c:numRef>
              <c:f>data!$DI$6</c:f>
              <c:numCache>
                <c:formatCode>General</c:formatCode>
                <c:ptCount val="1"/>
                <c:pt idx="0">
                  <c:v>30</c:v>
                </c:pt>
              </c:numCache>
            </c:numRef>
          </c:xVal>
          <c:yVal>
            <c:numRef>
              <c:f>data!$DI$7</c:f>
              <c:numCache>
                <c:formatCode>General</c:formatCode>
                <c:ptCount val="1"/>
                <c:pt idx="0">
                  <c:v>-26</c:v>
                </c:pt>
              </c:numCache>
            </c:numRef>
          </c:yVal>
          <c:bubbleSize>
            <c:numRef>
              <c:f>data!$DI$8</c:f>
              <c:numCache>
                <c:formatCode>General</c:formatCode>
                <c:ptCount val="1"/>
                <c:pt idx="0">
                  <c:v>74500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sizeRepresents val="w"/>
        <c:axId val="81548416"/>
        <c:axId val="81549952"/>
      </c:bubbleChart>
      <c:valAx>
        <c:axId val="81548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549952"/>
        <c:crosses val="autoZero"/>
        <c:crossBetween val="midCat"/>
      </c:valAx>
      <c:valAx>
        <c:axId val="815499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154841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6.8298996871966351E-3"/>
          <c:w val="0.94936708860759489"/>
          <c:h val="0.99317010031280339"/>
        </c:manualLayout>
      </c:layout>
      <c:doughnutChart>
        <c:varyColors val="1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tx1"/>
              </a:solidFill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val>
            <c:numRef>
              <c:f>data!$BJ$22:$BK$22</c:f>
              <c:numCache>
                <c:formatCode>General</c:formatCode>
                <c:ptCount val="2"/>
                <c:pt idx="0">
                  <c:v>2.279192227282853E-2</c:v>
                </c:pt>
                <c:pt idx="1">
                  <c:v>0.97720807772717144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4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909663217899693E-2"/>
          <c:y val="0"/>
          <c:w val="0.81233530367939166"/>
          <c:h val="0.8603973461650626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</c:spPr>
          <c:invertIfNegative val="0"/>
          <c:dLbls>
            <c:numFmt formatCode="0.00%" sourceLinked="0"/>
            <c:spPr>
              <a:noFill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Administrasi (20%)</c:v>
              </c:pt>
              <c:pt idx="1">
                <c:v>3,37</c:v>
              </c:pt>
              <c:pt idx="2">
                <c:v>good</c:v>
              </c:pt>
            </c:strLit>
          </c:cat>
          <c:val>
            <c:numRef>
              <c:f>data!$BJ$22</c:f>
              <c:numCache>
                <c:formatCode>General</c:formatCode>
                <c:ptCount val="1"/>
                <c:pt idx="0">
                  <c:v>2.279192227282853E-2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80800"/>
        <c:axId val="81582336"/>
      </c:barChart>
      <c:catAx>
        <c:axId val="81580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582336"/>
        <c:crossesAt val="0"/>
        <c:auto val="1"/>
        <c:lblAlgn val="ctr"/>
        <c:lblOffset val="100"/>
        <c:noMultiLvlLbl val="0"/>
      </c:catAx>
      <c:valAx>
        <c:axId val="815823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1580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 b="1" i="0" u="none" strike="noStrike" baseline="0">
          <a:solidFill>
            <a:sysClr val="windowText" lastClr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6.8298996871966351E-3"/>
          <c:w val="0.94936708860759489"/>
          <c:h val="0.99317010031280339"/>
        </c:manualLayout>
      </c:layout>
      <c:doughnutChart>
        <c:varyColors val="1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tx1"/>
              </a:solidFill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val>
            <c:numRef>
              <c:f>data!$BL$22:$BM$22</c:f>
              <c:numCache>
                <c:formatCode>General</c:formatCode>
                <c:ptCount val="2"/>
                <c:pt idx="0">
                  <c:v>0.84978000340443771</c:v>
                </c:pt>
                <c:pt idx="1">
                  <c:v>0.15021999659556229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4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909663217899693E-2"/>
          <c:y val="0"/>
          <c:w val="0.81233530367939166"/>
          <c:h val="0.8603973461650626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</c:spPr>
          <c:invertIfNegative val="0"/>
          <c:dLbls>
            <c:numFmt formatCode="0.00%" sourceLinked="0"/>
            <c:spPr>
              <a:noFill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Administrasi (20%)</c:v>
              </c:pt>
              <c:pt idx="1">
                <c:v>3,37</c:v>
              </c:pt>
              <c:pt idx="2">
                <c:v>good</c:v>
              </c:pt>
            </c:strLit>
          </c:cat>
          <c:val>
            <c:numRef>
              <c:f>data!$BL$22</c:f>
              <c:numCache>
                <c:formatCode>General</c:formatCode>
                <c:ptCount val="1"/>
                <c:pt idx="0">
                  <c:v>0.84978000340443771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33376"/>
        <c:axId val="82134912"/>
      </c:barChart>
      <c:catAx>
        <c:axId val="82133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134912"/>
        <c:crossesAt val="0"/>
        <c:auto val="1"/>
        <c:lblAlgn val="ctr"/>
        <c:lblOffset val="100"/>
        <c:noMultiLvlLbl val="0"/>
      </c:catAx>
      <c:valAx>
        <c:axId val="821349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2133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 b="1" i="0" u="none" strike="noStrike" baseline="0">
          <a:solidFill>
            <a:sysClr val="windowText" lastClr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6.8298996871966351E-3"/>
          <c:w val="0.94936708860759489"/>
          <c:h val="0.99317010031280339"/>
        </c:manualLayout>
      </c:layout>
      <c:doughnutChart>
        <c:varyColors val="1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tx1"/>
              </a:solidFill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val>
            <c:numRef>
              <c:f>data!$BN$22:$BO$22</c:f>
              <c:numCache>
                <c:formatCode>General</c:formatCode>
                <c:ptCount val="2"/>
                <c:pt idx="0">
                  <c:v>0.12151852685747883</c:v>
                </c:pt>
                <c:pt idx="1">
                  <c:v>0.87848147314252123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4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909663217899693E-2"/>
          <c:y val="0"/>
          <c:w val="0.81233530367939166"/>
          <c:h val="0.8603973461650626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</c:spPr>
          <c:invertIfNegative val="0"/>
          <c:dLbls>
            <c:numFmt formatCode="0.00%" sourceLinked="0"/>
            <c:spPr>
              <a:noFill/>
            </c:spPr>
            <c:txPr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data!$BN$22</c:f>
              <c:numCache>
                <c:formatCode>General</c:formatCode>
                <c:ptCount val="1"/>
                <c:pt idx="0">
                  <c:v>0.12151852685747883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86240"/>
        <c:axId val="82187776"/>
      </c:barChart>
      <c:catAx>
        <c:axId val="82186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187776"/>
        <c:crossesAt val="0"/>
        <c:auto val="1"/>
        <c:lblAlgn val="ctr"/>
        <c:lblOffset val="100"/>
        <c:noMultiLvlLbl val="0"/>
      </c:catAx>
      <c:valAx>
        <c:axId val="821877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2186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chemeClr val="accent3">
              <a:lumMod val="75000"/>
            </a:schemeClr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549567124057288E-2"/>
          <c:y val="0.18133333333333335"/>
          <c:w val="0.90090086575188544"/>
          <c:h val="0.55144902887139102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</c:spPr>
          </c:marker>
          <c:dPt>
            <c:idx val="1"/>
            <c:bubble3D val="0"/>
            <c:spPr>
              <a:ln>
                <a:solidFill>
                  <a:schemeClr val="accent3">
                    <a:lumMod val="75000"/>
                  </a:schemeClr>
                </a:solidFill>
              </a:ln>
            </c:spPr>
          </c:dPt>
          <c:dPt>
            <c:idx val="2"/>
            <c:bubble3D val="0"/>
            <c:spPr>
              <a:ln>
                <a:solidFill>
                  <a:schemeClr val="accent3">
                    <a:lumMod val="75000"/>
                  </a:schemeClr>
                </a:solidFill>
              </a:ln>
            </c:spPr>
          </c:dPt>
          <c:dLbls>
            <c:numFmt formatCode="#,##0" sourceLinked="0"/>
            <c:txPr>
              <a:bodyPr/>
              <a:lstStyle/>
              <a:p>
                <a:pPr>
                  <a:defRPr sz="700"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data!$BJ$28:$BL$28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data!$BJ$29:$BL$29</c:f>
              <c:numCache>
                <c:formatCode>General</c:formatCode>
                <c:ptCount val="3"/>
                <c:pt idx="0">
                  <c:v>56052</c:v>
                </c:pt>
                <c:pt idx="1">
                  <c:v>49732</c:v>
                </c:pt>
                <c:pt idx="2">
                  <c:v>59513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32832"/>
        <c:axId val="82234368"/>
      </c:lineChart>
      <c:catAx>
        <c:axId val="8223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82234368"/>
        <c:crosses val="autoZero"/>
        <c:auto val="1"/>
        <c:lblAlgn val="ctr"/>
        <c:lblOffset val="100"/>
        <c:noMultiLvlLbl val="0"/>
      </c:catAx>
      <c:valAx>
        <c:axId val="822343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223283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3" dropStyle="combo" dx="16" fmlaLink="data!$BI$11" fmlaRange="dropyear" sel="3" val="0"/>
</file>

<file path=xl/ctrlProps/ctrlProp2.xml><?xml version="1.0" encoding="utf-8"?>
<formControlPr xmlns="http://schemas.microsoft.com/office/spreadsheetml/2009/9/main" objectType="Radio" checked="Checked" firstButton="1" fmlaLink="data!$BI$8" lockText="1"/>
</file>

<file path=xl/ctrlProps/ctrlProp3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Drop" dropStyle="combo" dx="16" fmlaLink="data!$A$59" fmlaRange="data!$B$6:$B$58" val="0"/>
</file>

<file path=xl/ctrlProps/ctrlProp5.xml><?xml version="1.0" encoding="utf-8"?>
<formControlPr xmlns="http://schemas.microsoft.com/office/spreadsheetml/2009/9/main" objectType="Drop" dropStyle="combo" dx="16" fmlaLink="data!$BI$25" fmlaRange="dropdest" sel="9" val="7"/>
</file>

<file path=xl/ctrlProps/ctrlProp6.xml><?xml version="1.0" encoding="utf-8"?>
<formControlPr xmlns="http://schemas.microsoft.com/office/spreadsheetml/2009/9/main" objectType="Drop" dropStyle="combo" dx="16" fmlaLink="data!$CF$30" fmlaRange="data!$CH$31:$CH$32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chart" Target="../charts/chart3.xml"/><Relationship Id="rId18" Type="http://schemas.openxmlformats.org/officeDocument/2006/relationships/chart" Target="../charts/chart8.xml"/><Relationship Id="rId3" Type="http://schemas.microsoft.com/office/2007/relationships/hdphoto" Target="../media/hdphoto1.wdp"/><Relationship Id="rId21" Type="http://schemas.openxmlformats.org/officeDocument/2006/relationships/chart" Target="../charts/chart11.xml"/><Relationship Id="rId7" Type="http://schemas.microsoft.com/office/2007/relationships/hdphoto" Target="../media/hdphoto3.wdp"/><Relationship Id="rId12" Type="http://schemas.openxmlformats.org/officeDocument/2006/relationships/chart" Target="../charts/chart2.xml"/><Relationship Id="rId17" Type="http://schemas.openxmlformats.org/officeDocument/2006/relationships/chart" Target="../charts/chart7.xml"/><Relationship Id="rId25" Type="http://schemas.openxmlformats.org/officeDocument/2006/relationships/chart" Target="../charts/chart15.xml"/><Relationship Id="rId2" Type="http://schemas.openxmlformats.org/officeDocument/2006/relationships/image" Target="../media/image1.png"/><Relationship Id="rId16" Type="http://schemas.openxmlformats.org/officeDocument/2006/relationships/chart" Target="../charts/chart6.xml"/><Relationship Id="rId20" Type="http://schemas.openxmlformats.org/officeDocument/2006/relationships/chart" Target="../charts/chart10.xm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11" Type="http://schemas.microsoft.com/office/2007/relationships/hdphoto" Target="../media/hdphoto5.wdp"/><Relationship Id="rId24" Type="http://schemas.openxmlformats.org/officeDocument/2006/relationships/chart" Target="../charts/chart14.xml"/><Relationship Id="rId5" Type="http://schemas.microsoft.com/office/2007/relationships/hdphoto" Target="../media/hdphoto2.wdp"/><Relationship Id="rId15" Type="http://schemas.openxmlformats.org/officeDocument/2006/relationships/chart" Target="../charts/chart5.xml"/><Relationship Id="rId23" Type="http://schemas.openxmlformats.org/officeDocument/2006/relationships/chart" Target="../charts/chart13.xml"/><Relationship Id="rId10" Type="http://schemas.openxmlformats.org/officeDocument/2006/relationships/image" Target="../media/image5.png"/><Relationship Id="rId19" Type="http://schemas.openxmlformats.org/officeDocument/2006/relationships/chart" Target="../charts/chart9.xml"/><Relationship Id="rId4" Type="http://schemas.openxmlformats.org/officeDocument/2006/relationships/image" Target="../media/image2.png"/><Relationship Id="rId9" Type="http://schemas.microsoft.com/office/2007/relationships/hdphoto" Target="../media/hdphoto4.wdp"/><Relationship Id="rId14" Type="http://schemas.openxmlformats.org/officeDocument/2006/relationships/chart" Target="../charts/chart4.xml"/><Relationship Id="rId22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161924</xdr:rowOff>
    </xdr:from>
    <xdr:to>
      <xdr:col>21</xdr:col>
      <xdr:colOff>171450</xdr:colOff>
      <xdr:row>21</xdr:row>
      <xdr:rowOff>85725</xdr:rowOff>
    </xdr:to>
    <xdr:grpSp>
      <xdr:nvGrpSpPr>
        <xdr:cNvPr id="37" name="Group 36"/>
        <xdr:cNvGrpSpPr/>
      </xdr:nvGrpSpPr>
      <xdr:grpSpPr>
        <a:xfrm>
          <a:off x="0" y="228599"/>
          <a:ext cx="5772150" cy="3743326"/>
          <a:chOff x="0" y="566769"/>
          <a:chExt cx="5552448" cy="3705225"/>
        </a:xfrm>
      </xdr:grpSpPr>
      <xdr:grpSp>
        <xdr:nvGrpSpPr>
          <xdr:cNvPr id="34" name="Group 33"/>
          <xdr:cNvGrpSpPr/>
        </xdr:nvGrpSpPr>
        <xdr:grpSpPr>
          <a:xfrm>
            <a:off x="0" y="814387"/>
            <a:ext cx="5552448" cy="3299085"/>
            <a:chOff x="0" y="814387"/>
            <a:chExt cx="5552448" cy="3299085"/>
          </a:xfrm>
        </xdr:grpSpPr>
        <xdr:sp macro="" textlink="">
          <xdr:nvSpPr>
            <xdr:cNvPr id="12" name="Rounded Rectangle 11"/>
            <xdr:cNvSpPr/>
          </xdr:nvSpPr>
          <xdr:spPr>
            <a:xfrm>
              <a:off x="459245" y="923925"/>
              <a:ext cx="4479801" cy="3189547"/>
            </a:xfrm>
            <a:prstGeom prst="roundRect">
              <a:avLst>
                <a:gd name="adj" fmla="val 4039"/>
              </a:avLst>
            </a:prstGeom>
            <a:solidFill>
              <a:schemeClr val="bg1"/>
            </a:solidFill>
            <a:ln w="25400" cap="rnd">
              <a:solidFill>
                <a:schemeClr val="tx1"/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graphicFrame macro="">
          <xdr:nvGraphicFramePr>
            <xdr:cNvPr id="32" name="Chart 31"/>
            <xdr:cNvGraphicFramePr/>
          </xdr:nvGraphicFramePr>
          <xdr:xfrm>
            <a:off x="0" y="814387"/>
            <a:ext cx="5552448" cy="53816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</xdr:grpSp>
      <xdr:grpSp>
        <xdr:nvGrpSpPr>
          <xdr:cNvPr id="2" name="Group 1"/>
          <xdr:cNvGrpSpPr/>
        </xdr:nvGrpSpPr>
        <xdr:grpSpPr>
          <a:xfrm>
            <a:off x="713650" y="566769"/>
            <a:ext cx="4600574" cy="3705225"/>
            <a:chOff x="36014206" y="3691473"/>
            <a:chExt cx="6375587" cy="4895854"/>
          </a:xfrm>
        </xdr:grpSpPr>
        <xdr:grpSp>
          <xdr:nvGrpSpPr>
            <xdr:cNvPr id="3" name="Group 2"/>
            <xdr:cNvGrpSpPr/>
          </xdr:nvGrpSpPr>
          <xdr:grpSpPr>
            <a:xfrm>
              <a:off x="36679655" y="4520332"/>
              <a:ext cx="5073463" cy="3745300"/>
              <a:chOff x="36679655" y="4520332"/>
              <a:chExt cx="5073463" cy="3745300"/>
            </a:xfrm>
          </xdr:grpSpPr>
          <xdr:grpSp>
            <xdr:nvGrpSpPr>
              <xdr:cNvPr id="5" name="Group 4"/>
              <xdr:cNvGrpSpPr/>
            </xdr:nvGrpSpPr>
            <xdr:grpSpPr>
              <a:xfrm>
                <a:off x="36679655" y="4520332"/>
                <a:ext cx="4388223" cy="3082298"/>
                <a:chOff x="36680776" y="4442451"/>
                <a:chExt cx="4581523" cy="3082298"/>
              </a:xfrm>
            </xdr:grpSpPr>
            <xdr:grpSp>
              <xdr:nvGrpSpPr>
                <xdr:cNvPr id="7" name="Group 6"/>
                <xdr:cNvGrpSpPr/>
              </xdr:nvGrpSpPr>
              <xdr:grpSpPr>
                <a:xfrm>
                  <a:off x="36680776" y="4629150"/>
                  <a:ext cx="4495800" cy="2895599"/>
                  <a:chOff x="35290126" y="1962150"/>
                  <a:chExt cx="4895849" cy="3752851"/>
                </a:xfrm>
              </xdr:grpSpPr>
              <xdr:pic>
                <xdr:nvPicPr>
                  <xdr:cNvPr id="9" name="Picture 8"/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2" cstate="print">
                    <a:extLst>
                      <a:ext uri="{BEBA8EAE-BF5A-486C-A8C5-ECC9F3942E4B}">
                        <a14:imgProps xmlns:a14="http://schemas.microsoft.com/office/drawing/2010/main">
                          <a14:imgLayer r:embed="rId3">
                            <a14:imgEffect>
                              <a14:backgroundRemoval t="0" b="100000" l="0" r="89954">
                                <a14:backgroundMark x1="4428" y1="62970" x2="3503" y2="72126"/>
                                <a14:backgroundMark x1="16656" y1="77721" x2="16656" y2="77721"/>
                                <a14:backgroundMark x1="16590" y1="91658" x2="16590" y2="91658"/>
                                <a14:backgroundMark x1="17449" y1="91658" x2="17449" y2="91658"/>
                                <a14:backgroundMark x1="21613" y1="87996" x2="21613" y2="87996"/>
                                <a14:backgroundMark x1="21613" y1="87996" x2="21613" y2="87996"/>
                              </a14:backgroundRemoval>
                            </a14:imgEffect>
                            <a14:imgEffect>
                              <a14:sharpenSoften amount="25000"/>
                            </a14:imgEffect>
                            <a14:imgEffect>
                              <a14:brightnessContrast bright="-40000" contrast="-20000"/>
                            </a14:imgEffect>
                          </a14:imgLayer>
                        </a14:imgProps>
                      </a:ex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35404425" y="1962150"/>
                    <a:ext cx="4781550" cy="3324225"/>
                  </a:xfrm>
                  <a:prstGeom prst="rect">
                    <a:avLst/>
                  </a:prstGeom>
                </xdr:spPr>
              </xdr:pic>
              <xdr:pic>
                <xdr:nvPicPr>
                  <xdr:cNvPr id="10" name="Picture 9"/>
                  <xdr:cNvPicPr>
                    <a:picLocks noChangeAspect="1"/>
                  </xdr:cNvPicPr>
                </xdr:nvPicPr>
                <xdr:blipFill rotWithShape="1">
                  <a:blip xmlns:r="http://schemas.openxmlformats.org/officeDocument/2006/relationships" r:embed="rId4" cstate="print">
                    <a:extLst>
                      <a:ext uri="{BEBA8EAE-BF5A-486C-A8C5-ECC9F3942E4B}">
                        <a14:imgProps xmlns:a14="http://schemas.microsoft.com/office/drawing/2010/main">
                          <a14:imgLayer r:embed="rId5">
                            <a14:imgEffect>
                              <a14:backgroundRemoval t="388" b="100000" l="0" r="99730"/>
                            </a14:imgEffect>
                          </a14:imgLayer>
                        </a14:imgProps>
                      </a:ex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rcRect/>
                  <a:stretch/>
                </xdr:blipFill>
                <xdr:spPr>
                  <a:xfrm>
                    <a:off x="35874572" y="4657725"/>
                    <a:ext cx="1520578" cy="1057276"/>
                  </a:xfrm>
                  <a:prstGeom prst="rect">
                    <a:avLst/>
                  </a:prstGeom>
                </xdr:spPr>
              </xdr:pic>
              <xdr:pic>
                <xdr:nvPicPr>
                  <xdr:cNvPr id="11" name="Picture 10"/>
                  <xdr:cNvPicPr>
                    <a:picLocks noChangeAspect="1"/>
                  </xdr:cNvPicPr>
                </xdr:nvPicPr>
                <xdr:blipFill rotWithShape="1">
                  <a:blip xmlns:r="http://schemas.openxmlformats.org/officeDocument/2006/relationships" r:embed="rId6" cstate="print">
                    <a:extLst>
                      <a:ext uri="{BEBA8EAE-BF5A-486C-A8C5-ECC9F3942E4B}">
                        <a14:imgProps xmlns:a14="http://schemas.microsoft.com/office/drawing/2010/main">
                          <a14:imgLayer r:embed="rId7">
                            <a14:imgEffect>
                              <a14:backgroundRemoval t="85656" b="99695" l="25578" r="38070">
                                <a14:foregroundMark x1="32783" y1="91251" x2="32783" y2="91251"/>
                                <a14:foregroundMark x1="34104" y1="91862" x2="34104" y2="91862"/>
                                <a14:foregroundMark x1="33642" y1="92370" x2="33642" y2="92370"/>
                                <a14:foregroundMark x1="33245" y1="92167" x2="33245" y2="92167"/>
                                <a14:foregroundMark x1="32849" y1="91251" x2="32849" y2="91251"/>
                                <a14:foregroundMark x1="26239" y1="86979" x2="26239" y2="86979"/>
                                <a14:foregroundMark x1="26768" y1="86572" x2="26768" y2="86572"/>
                                <a14:foregroundMark x1="26636" y1="87589" x2="26636" y2="87589"/>
                                <a14:foregroundMark x1="26041" y1="87996" x2="26041" y2="87996"/>
                                <a14:foregroundMark x1="26041" y1="87182" x2="26041" y2="87182"/>
                                <a14:foregroundMark x1="29346" y1="89013" x2="29346" y2="89013"/>
                                <a14:foregroundMark x1="29941" y1="88810" x2="29941" y2="88810"/>
                                <a14:foregroundMark x1="30469" y1="90031" x2="30469" y2="90031"/>
                                <a14:foregroundMark x1="29742" y1="90031" x2="29742" y2="90031"/>
                                <a14:foregroundMark x1="29280" y1="89217" x2="29280" y2="89217"/>
                                <a14:foregroundMark x1="29346" y1="88606" x2="29346" y2="88606"/>
                              </a14:backgroundRemoval>
                            </a14:imgEffect>
                          </a14:imgLayer>
                        </a14:imgProps>
                      </a:ex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rcRect l="24242" t="84100" r="61837"/>
                  <a:stretch/>
                </xdr:blipFill>
                <xdr:spPr>
                  <a:xfrm>
                    <a:off x="35290126" y="4600575"/>
                    <a:ext cx="762000" cy="565465"/>
                  </a:xfrm>
                  <a:prstGeom prst="rect">
                    <a:avLst/>
                  </a:prstGeom>
                </xdr:spPr>
              </xdr:pic>
            </xdr:grpSp>
            <xdr:pic>
              <xdr:nvPicPr>
                <xdr:cNvPr id="8" name="Picture 7"/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8" cstate="print">
                  <a:extLst>
                    <a:ext uri="{BEBA8EAE-BF5A-486C-A8C5-ECC9F3942E4B}">
                      <a14:imgProps xmlns:a14="http://schemas.microsoft.com/office/drawing/2010/main">
                        <a14:imgLayer r:embed="rId9">
                          <a14:imgEffect>
                            <a14:backgroundRemoval t="3764" b="37742" l="87442" r="100000">
                              <a14:foregroundMark x1="92135" y1="18108" x2="92135" y2="18108"/>
                              <a14:foregroundMark x1="93060" y1="22279" x2="93060" y2="22279"/>
                              <a14:foregroundMark x1="93985" y1="25432" x2="93985" y2="25432"/>
                              <a14:foregroundMark x1="93985" y1="27976" x2="93985" y2="27976"/>
                              <a14:foregroundMark x1="95440" y1="30214" x2="95440" y2="30214"/>
                              <a14:foregroundMark x1="95968" y1="30417" x2="95968" y2="30417"/>
                              <a14:foregroundMark x1="94184" y1="31536" x2="94184" y2="31536"/>
                              <a14:foregroundMark x1="93060" y1="32655" x2="93060" y2="32655"/>
                              <a14:foregroundMark x1="91276" y1="33774" x2="91276" y2="33774"/>
                              <a14:foregroundMark x1="90152" y1="35504" x2="90152" y2="35504"/>
                              <a14:foregroundMark x1="89954" y1="33266" x2="89954" y2="33266"/>
                              <a14:foregroundMark x1="89822" y1="30722" x2="89822" y2="30722"/>
                              <a14:foregroundMark x1="89623" y1="28179" x2="89623" y2="28179"/>
                              <a14:foregroundMark x1="88698" y1="25127" x2="88698" y2="25127"/>
                              <a14:foregroundMark x1="88367" y1="21770" x2="88367" y2="21770"/>
                              <a14:foregroundMark x1="88367" y1="20956" x2="88367" y2="20956"/>
                              <a14:foregroundMark x1="89095" y1="20346" x2="89095" y2="20346"/>
                              <a14:foregroundMark x1="90681" y1="20346" x2="90681" y2="20346"/>
                              <a14:foregroundMark x1="91606" y1="20041" x2="91606" y2="20041"/>
                              <a14:foregroundMark x1="92135" y1="19837" x2="92135" y2="19837"/>
                              <a14:foregroundMark x1="92003" y1="18413" x2="92003" y2="18413"/>
                              <a14:foregroundMark x1="92003" y1="18413" x2="92003" y2="18413"/>
                              <a14:foregroundMark x1="91804" y1="19227" x2="91804" y2="19227"/>
                              <a14:foregroundMark x1="91804" y1="19532" x2="91804" y2="19532"/>
                            </a14:backgroundRemoval>
                          </a14:imgEffect>
                          <a14:imgEffect>
                            <a14:brightnessContrast bright="-40000" contrast="-20000"/>
                          </a14:imgEffect>
                        </a14:imgLayer>
                      </a14:imgProps>
                    </a:ex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 l="88160" t="1" b="62262"/>
                <a:stretch/>
              </xdr:blipFill>
              <xdr:spPr>
                <a:xfrm>
                  <a:off x="40643175" y="4442451"/>
                  <a:ext cx="619124" cy="1282073"/>
                </a:xfrm>
                <a:prstGeom prst="rect">
                  <a:avLst/>
                </a:prstGeom>
              </xdr:spPr>
            </xdr:pic>
          </xdr:grpSp>
          <xdr:pic>
            <xdr:nvPicPr>
              <xdr:cNvPr id="6" name="Picture 5"/>
              <xdr:cNvPicPr>
                <a:picLocks noChangeAspect="1"/>
              </xdr:cNvPicPr>
            </xdr:nvPicPr>
            <xdr:blipFill>
              <a:blip xmlns:r="http://schemas.openxmlformats.org/officeDocument/2006/relationships" r:embed="rId10" cstate="print">
                <a:extLst>
                  <a:ext uri="{BEBA8EAE-BF5A-486C-A8C5-ECC9F3942E4B}">
                    <a14:imgProps xmlns:a14="http://schemas.microsoft.com/office/drawing/2010/main">
                      <a14:imgLayer r:embed="rId11">
                        <a14:imgEffect>
                          <a14:backgroundRemoval t="10000" b="90000" l="24923" r="94462"/>
                        </a14:imgEffect>
                        <a14:imgEffect>
                          <a14:brightnessContrast bright="-40000" contrast="-40000"/>
                        </a14:imgEffect>
                      </a14:imgLayer>
                    </a14:imgProps>
                  </a:ex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40890264" y="7933765"/>
                <a:ext cx="862854" cy="331867"/>
              </a:xfrm>
              <a:prstGeom prst="rect">
                <a:avLst/>
              </a:prstGeom>
            </xdr:spPr>
          </xdr:pic>
        </xdr:grpSp>
        <xdr:graphicFrame macro="">
          <xdr:nvGraphicFramePr>
            <xdr:cNvPr id="4" name="Chart 3"/>
            <xdr:cNvGraphicFramePr/>
          </xdr:nvGraphicFramePr>
          <xdr:xfrm>
            <a:off x="36014206" y="3691473"/>
            <a:ext cx="6375587" cy="48958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2"/>
            </a:graphicData>
          </a:graphic>
        </xdr:graphicFrame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171450</xdr:colOff>
          <xdr:row>0</xdr:row>
          <xdr:rowOff>57150</xdr:rowOff>
        </xdr:from>
        <xdr:to>
          <xdr:col>25</xdr:col>
          <xdr:colOff>219075</xdr:colOff>
          <xdr:row>3</xdr:row>
          <xdr:rowOff>0</xdr:rowOff>
        </xdr:to>
        <xdr:grpSp>
          <xdr:nvGrpSpPr>
            <xdr:cNvPr id="13" name="Group 12"/>
            <xdr:cNvGrpSpPr/>
          </xdr:nvGrpSpPr>
          <xdr:grpSpPr>
            <a:xfrm>
              <a:off x="4972050" y="57150"/>
              <a:ext cx="1914525" cy="390525"/>
              <a:chOff x="4581525" y="66675"/>
              <a:chExt cx="1914525" cy="381000"/>
            </a:xfrm>
          </xdr:grpSpPr>
          <xdr:sp macro="" textlink="">
            <xdr:nvSpPr>
              <xdr:cNvPr id="3073" name="Drop Down 1" hidden="1">
                <a:extLst>
                  <a:ext uri="{63B3BB69-23CF-44E3-9099-C40C66FF867C}">
                    <a14:compatExt spid="_x0000_s3073"/>
                  </a:ext>
                </a:extLst>
              </xdr:cNvPr>
              <xdr:cNvSpPr/>
            </xdr:nvSpPr>
            <xdr:spPr>
              <a:xfrm>
                <a:off x="4581525" y="114301"/>
                <a:ext cx="942976" cy="276224"/>
              </a:xfrm>
              <a:prstGeom prst="rect">
                <a:avLst/>
              </a:prstGeom>
            </xdr:spPr>
          </xdr:sp>
          <xdr:sp macro="" textlink="">
            <xdr:nvSpPr>
              <xdr:cNvPr id="3074" name="Option Button 2" hidden="1">
                <a:extLst>
                  <a:ext uri="{63B3BB69-23CF-44E3-9099-C40C66FF867C}">
                    <a14:compatExt spid="_x0000_s3074"/>
                  </a:ext>
                </a:extLst>
              </xdr:cNvPr>
              <xdr:cNvSpPr/>
            </xdr:nvSpPr>
            <xdr:spPr>
              <a:xfrm>
                <a:off x="5553075" y="66675"/>
                <a:ext cx="942975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Each Year</a:t>
                </a:r>
              </a:p>
            </xdr:txBody>
          </xdr:sp>
          <xdr:sp macro="" textlink="">
            <xdr:nvSpPr>
              <xdr:cNvPr id="3075" name="Option Button 3" hidden="1">
                <a:extLst>
                  <a:ext uri="{63B3BB69-23CF-44E3-9099-C40C66FF867C}">
                    <a14:compatExt spid="_x0000_s3075"/>
                  </a:ext>
                </a:extLst>
              </xdr:cNvPr>
              <xdr:cNvSpPr/>
            </xdr:nvSpPr>
            <xdr:spPr>
              <a:xfrm>
                <a:off x="5553075" y="238125"/>
                <a:ext cx="942975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2010-2012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</xdr:row>
          <xdr:rowOff>47625</xdr:rowOff>
        </xdr:from>
        <xdr:to>
          <xdr:col>32</xdr:col>
          <xdr:colOff>180975</xdr:colOff>
          <xdr:row>2</xdr:row>
          <xdr:rowOff>133350</xdr:rowOff>
        </xdr:to>
        <xdr:sp macro="" textlink="">
          <xdr:nvSpPr>
            <xdr:cNvPr id="3076" name="Drop Dow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29</xdr:col>
      <xdr:colOff>180975</xdr:colOff>
      <xdr:row>7</xdr:row>
      <xdr:rowOff>152400</xdr:rowOff>
    </xdr:from>
    <xdr:ext cx="184731" cy="264560"/>
    <xdr:sp macro="" textlink="">
      <xdr:nvSpPr>
        <xdr:cNvPr id="17" name="TextBox 16"/>
        <xdr:cNvSpPr txBox="1"/>
      </xdr:nvSpPr>
      <xdr:spPr>
        <a:xfrm>
          <a:off x="7915275" y="136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16</xdr:col>
      <xdr:colOff>144999</xdr:colOff>
      <xdr:row>7</xdr:row>
      <xdr:rowOff>133350</xdr:rowOff>
    </xdr:from>
    <xdr:to>
      <xdr:col>39</xdr:col>
      <xdr:colOff>150277</xdr:colOff>
      <xdr:row>13</xdr:row>
      <xdr:rowOff>85725</xdr:rowOff>
    </xdr:to>
    <xdr:grpSp>
      <xdr:nvGrpSpPr>
        <xdr:cNvPr id="18" name="Group 17"/>
        <xdr:cNvGrpSpPr/>
      </xdr:nvGrpSpPr>
      <xdr:grpSpPr>
        <a:xfrm>
          <a:off x="4412199" y="1352550"/>
          <a:ext cx="6139378" cy="1095375"/>
          <a:chOff x="4545549" y="1390650"/>
          <a:chExt cx="6139378" cy="1095375"/>
        </a:xfrm>
      </xdr:grpSpPr>
      <xdr:grpSp>
        <xdr:nvGrpSpPr>
          <xdr:cNvPr id="16" name="Group 15"/>
          <xdr:cNvGrpSpPr/>
        </xdr:nvGrpSpPr>
        <xdr:grpSpPr>
          <a:xfrm>
            <a:off x="4545549" y="1390650"/>
            <a:ext cx="3293527" cy="1095375"/>
            <a:chOff x="7089333" y="2028825"/>
            <a:chExt cx="4238626" cy="1409700"/>
          </a:xfrm>
        </xdr:grpSpPr>
        <xdr:graphicFrame macro="">
          <xdr:nvGraphicFramePr>
            <xdr:cNvPr id="20" name="Chart 19"/>
            <xdr:cNvGraphicFramePr>
              <a:graphicFrameLocks/>
            </xdr:cNvGraphicFramePr>
          </xdr:nvGraphicFramePr>
          <xdr:xfrm>
            <a:off x="8467726" y="2028825"/>
            <a:ext cx="1543050" cy="14097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3"/>
            </a:graphicData>
          </a:graphic>
        </xdr:graphicFrame>
        <xdr:graphicFrame macro="">
          <xdr:nvGraphicFramePr>
            <xdr:cNvPr id="21" name="Chart 64"/>
            <xdr:cNvGraphicFramePr>
              <a:graphicFrameLocks/>
            </xdr:cNvGraphicFramePr>
          </xdr:nvGraphicFramePr>
          <xdr:xfrm>
            <a:off x="7089333" y="2258832"/>
            <a:ext cx="4238626" cy="8191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4"/>
            </a:graphicData>
          </a:graphic>
        </xdr:graphicFrame>
      </xdr:grpSp>
      <xdr:grpSp>
        <xdr:nvGrpSpPr>
          <xdr:cNvPr id="24" name="Group 23"/>
          <xdr:cNvGrpSpPr/>
        </xdr:nvGrpSpPr>
        <xdr:grpSpPr>
          <a:xfrm>
            <a:off x="5953125" y="1390650"/>
            <a:ext cx="3293527" cy="1095375"/>
            <a:chOff x="7285461" y="2028825"/>
            <a:chExt cx="4238626" cy="1409700"/>
          </a:xfrm>
        </xdr:grpSpPr>
        <xdr:graphicFrame macro="">
          <xdr:nvGraphicFramePr>
            <xdr:cNvPr id="25" name="Chart 24"/>
            <xdr:cNvGraphicFramePr>
              <a:graphicFrameLocks/>
            </xdr:cNvGraphicFramePr>
          </xdr:nvGraphicFramePr>
          <xdr:xfrm>
            <a:off x="8688370" y="2028825"/>
            <a:ext cx="1543051" cy="14097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5"/>
            </a:graphicData>
          </a:graphic>
        </xdr:graphicFrame>
        <xdr:graphicFrame macro="">
          <xdr:nvGraphicFramePr>
            <xdr:cNvPr id="26" name="Chart 64"/>
            <xdr:cNvGraphicFramePr>
              <a:graphicFrameLocks/>
            </xdr:cNvGraphicFramePr>
          </xdr:nvGraphicFramePr>
          <xdr:xfrm>
            <a:off x="7285461" y="2320124"/>
            <a:ext cx="4238626" cy="8191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6"/>
            </a:graphicData>
          </a:graphic>
        </xdr:graphicFrame>
      </xdr:grpSp>
      <xdr:grpSp>
        <xdr:nvGrpSpPr>
          <xdr:cNvPr id="27" name="Group 26"/>
          <xdr:cNvGrpSpPr/>
        </xdr:nvGrpSpPr>
        <xdr:grpSpPr>
          <a:xfrm>
            <a:off x="7391400" y="1390650"/>
            <a:ext cx="3293527" cy="1095375"/>
            <a:chOff x="7530621" y="2028825"/>
            <a:chExt cx="4238626" cy="1409700"/>
          </a:xfrm>
        </xdr:grpSpPr>
        <xdr:graphicFrame macro="">
          <xdr:nvGraphicFramePr>
            <xdr:cNvPr id="28" name="Chart 27"/>
            <xdr:cNvGraphicFramePr>
              <a:graphicFrameLocks/>
            </xdr:cNvGraphicFramePr>
          </xdr:nvGraphicFramePr>
          <xdr:xfrm>
            <a:off x="8909014" y="2028825"/>
            <a:ext cx="1543051" cy="14097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7"/>
            </a:graphicData>
          </a:graphic>
        </xdr:graphicFrame>
        <xdr:graphicFrame macro="">
          <xdr:nvGraphicFramePr>
            <xdr:cNvPr id="29" name="Chart 64"/>
            <xdr:cNvGraphicFramePr>
              <a:graphicFrameLocks/>
            </xdr:cNvGraphicFramePr>
          </xdr:nvGraphicFramePr>
          <xdr:xfrm>
            <a:off x="7530621" y="2258832"/>
            <a:ext cx="4238626" cy="8191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8"/>
            </a:graphicData>
          </a:graphic>
        </xdr:graphicFrame>
      </xdr:grpSp>
    </xdr:grpSp>
    <xdr:clientData/>
  </xdr:twoCellAnchor>
  <xdr:oneCellAnchor>
    <xdr:from>
      <xdr:col>20</xdr:col>
      <xdr:colOff>148104</xdr:colOff>
      <xdr:row>5</xdr:row>
      <xdr:rowOff>66675</xdr:rowOff>
    </xdr:from>
    <xdr:ext cx="1139287" cy="609013"/>
    <xdr:sp macro="" textlink="">
      <xdr:nvSpPr>
        <xdr:cNvPr id="19" name="TextBox 18"/>
        <xdr:cNvSpPr txBox="1"/>
      </xdr:nvSpPr>
      <xdr:spPr>
        <a:xfrm>
          <a:off x="5482104" y="904875"/>
          <a:ext cx="1139287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100" b="1"/>
            <a:t>Migrate</a:t>
          </a:r>
        </a:p>
        <a:p>
          <a:pPr algn="ctr"/>
          <a:r>
            <a:rPr lang="en-US" sz="1100" b="1">
              <a:effectLst/>
            </a:rPr>
            <a:t>(Different State)</a:t>
          </a:r>
          <a:endParaRPr lang="en-US">
            <a:effectLst/>
          </a:endParaRPr>
        </a:p>
        <a:p>
          <a:endParaRPr lang="en-US" sz="1100" b="1"/>
        </a:p>
      </xdr:txBody>
    </xdr:sp>
    <xdr:clientData/>
  </xdr:oneCellAnchor>
  <xdr:oneCellAnchor>
    <xdr:from>
      <xdr:col>25</xdr:col>
      <xdr:colOff>180975</xdr:colOff>
      <xdr:row>5</xdr:row>
      <xdr:rowOff>38100</xdr:rowOff>
    </xdr:from>
    <xdr:ext cx="1220527" cy="436786"/>
    <xdr:sp macro="" textlink="">
      <xdr:nvSpPr>
        <xdr:cNvPr id="22" name="TextBox 21"/>
        <xdr:cNvSpPr txBox="1"/>
      </xdr:nvSpPr>
      <xdr:spPr>
        <a:xfrm>
          <a:off x="6848475" y="876300"/>
          <a:ext cx="1220527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en-US" sz="1100" b="1"/>
            <a:t>Stay</a:t>
          </a:r>
        </a:p>
        <a:p>
          <a:r>
            <a:rPr lang="en-US" sz="1100" b="1"/>
            <a:t>(Same Residence)</a:t>
          </a:r>
        </a:p>
      </xdr:txBody>
    </xdr:sp>
    <xdr:clientData/>
  </xdr:oneCellAnchor>
  <xdr:oneCellAnchor>
    <xdr:from>
      <xdr:col>30</xdr:col>
      <xdr:colOff>247650</xdr:colOff>
      <xdr:row>5</xdr:row>
      <xdr:rowOff>38100</xdr:rowOff>
    </xdr:from>
    <xdr:ext cx="1340239" cy="436786"/>
    <xdr:sp macro="" textlink="">
      <xdr:nvSpPr>
        <xdr:cNvPr id="33" name="TextBox 32"/>
        <xdr:cNvSpPr txBox="1"/>
      </xdr:nvSpPr>
      <xdr:spPr>
        <a:xfrm>
          <a:off x="8248650" y="876300"/>
          <a:ext cx="1340239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Different</a:t>
          </a:r>
          <a:r>
            <a:rPr lang="en-US" sz="1100" b="1" baseline="0"/>
            <a:t> Residence</a:t>
          </a:r>
        </a:p>
        <a:p>
          <a:pPr algn="ctr"/>
          <a:r>
            <a:rPr lang="en-US" sz="1100" b="1" baseline="0"/>
            <a:t>Same State</a:t>
          </a:r>
          <a:endParaRPr lang="en-US" sz="1100" b="1"/>
        </a:p>
      </xdr:txBody>
    </xdr:sp>
    <xdr:clientData/>
  </xdr:oneCellAnchor>
  <xdr:oneCellAnchor>
    <xdr:from>
      <xdr:col>25</xdr:col>
      <xdr:colOff>238125</xdr:colOff>
      <xdr:row>1</xdr:row>
      <xdr:rowOff>57150</xdr:rowOff>
    </xdr:from>
    <xdr:ext cx="616066" cy="264560"/>
    <xdr:sp macro="" textlink="">
      <xdr:nvSpPr>
        <xdr:cNvPr id="49" name="TextBox 48"/>
        <xdr:cNvSpPr txBox="1"/>
      </xdr:nvSpPr>
      <xdr:spPr>
        <a:xfrm>
          <a:off x="6905625" y="123825"/>
          <a:ext cx="6160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ysClr val="windowText" lastClr="000000"/>
              </a:solidFill>
            </a:rPr>
            <a:t>STATE :</a:t>
          </a:r>
        </a:p>
      </xdr:txBody>
    </xdr:sp>
    <xdr:clientData/>
  </xdr:oneCellAnchor>
  <xdr:twoCellAnchor>
    <xdr:from>
      <xdr:col>36</xdr:col>
      <xdr:colOff>190501</xdr:colOff>
      <xdr:row>3</xdr:row>
      <xdr:rowOff>114300</xdr:rowOff>
    </xdr:from>
    <xdr:to>
      <xdr:col>46</xdr:col>
      <xdr:colOff>190501</xdr:colOff>
      <xdr:row>31</xdr:row>
      <xdr:rowOff>171450</xdr:rowOff>
    </xdr:to>
    <xdr:grpSp>
      <xdr:nvGrpSpPr>
        <xdr:cNvPr id="38" name="Group 37"/>
        <xdr:cNvGrpSpPr/>
      </xdr:nvGrpSpPr>
      <xdr:grpSpPr>
        <a:xfrm>
          <a:off x="9791701" y="561975"/>
          <a:ext cx="2667000" cy="5400675"/>
          <a:chOff x="9524010" y="509124"/>
          <a:chExt cx="2944216" cy="5405895"/>
        </a:xfrm>
      </xdr:grpSpPr>
      <xdr:sp macro="" textlink="">
        <xdr:nvSpPr>
          <xdr:cNvPr id="50" name="Rounded Rectangle 49"/>
          <xdr:cNvSpPr/>
        </xdr:nvSpPr>
        <xdr:spPr>
          <a:xfrm>
            <a:off x="9534525" y="4181471"/>
            <a:ext cx="2933701" cy="1733548"/>
          </a:xfrm>
          <a:prstGeom prst="roundRect">
            <a:avLst>
              <a:gd name="adj" fmla="val 7326"/>
            </a:avLst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8" name="Rounded Rectangle 47"/>
          <xdr:cNvSpPr/>
        </xdr:nvSpPr>
        <xdr:spPr>
          <a:xfrm>
            <a:off x="9534525" y="2350931"/>
            <a:ext cx="2933701" cy="1733549"/>
          </a:xfrm>
          <a:prstGeom prst="roundRect">
            <a:avLst>
              <a:gd name="adj" fmla="val 7326"/>
            </a:avLst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1" name="Rounded Rectangle 30"/>
          <xdr:cNvSpPr/>
        </xdr:nvSpPr>
        <xdr:spPr>
          <a:xfrm>
            <a:off x="9534524" y="509124"/>
            <a:ext cx="2933701" cy="1733549"/>
          </a:xfrm>
          <a:prstGeom prst="roundRect">
            <a:avLst>
              <a:gd name="adj" fmla="val 7326"/>
            </a:avLst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7" name="Drop Down 5" hidden="1">
                <a:extLst>
                  <a:ext uri="{63B3BB69-23CF-44E3-9099-C40C66FF867C}">
                    <a14:compatExt spid="_x0000_s3077"/>
                  </a:ext>
                </a:extLst>
              </xdr:cNvPr>
              <xdr:cNvSpPr/>
            </xdr:nvSpPr>
            <xdr:spPr>
              <a:xfrm>
                <a:off x="11080236" y="585323"/>
                <a:ext cx="1272322" cy="247964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15" name="TextBox 14"/>
          <xdr:cNvSpPr txBox="1"/>
        </xdr:nvSpPr>
        <xdr:spPr>
          <a:xfrm>
            <a:off x="9524010" y="557681"/>
            <a:ext cx="1574966" cy="2887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000" b="1">
                <a:solidFill>
                  <a:schemeClr val="accent6">
                    <a:lumMod val="50000"/>
                  </a:schemeClr>
                </a:solidFill>
              </a:rPr>
              <a:t>Migration</a:t>
            </a:r>
            <a:r>
              <a:rPr lang="en-US" sz="1000" b="1" baseline="0">
                <a:solidFill>
                  <a:schemeClr val="accent6">
                    <a:lumMod val="50000"/>
                  </a:schemeClr>
                </a:solidFill>
              </a:rPr>
              <a:t> Destination </a:t>
            </a:r>
            <a:r>
              <a:rPr lang="en-US" sz="1100" b="1" baseline="0">
                <a:solidFill>
                  <a:schemeClr val="accent6">
                    <a:lumMod val="50000"/>
                  </a:schemeClr>
                </a:solidFill>
              </a:rPr>
              <a:t>:</a:t>
            </a:r>
            <a:endParaRPr lang="en-US" sz="1100" b="1">
              <a:solidFill>
                <a:schemeClr val="accent6">
                  <a:lumMod val="50000"/>
                </a:schemeClr>
              </a:solidFill>
            </a:endParaRPr>
          </a:p>
        </xdr:txBody>
      </xdr:sp>
      <xdr:graphicFrame macro="">
        <xdr:nvGraphicFramePr>
          <xdr:cNvPr id="30" name="Chart 29"/>
          <xdr:cNvGraphicFramePr/>
        </xdr:nvGraphicFramePr>
        <xdr:xfrm>
          <a:off x="9610726" y="955057"/>
          <a:ext cx="2819399" cy="11906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45" name="Chart 44"/>
          <xdr:cNvGraphicFramePr>
            <a:graphicFrameLocks/>
          </xdr:cNvGraphicFramePr>
        </xdr:nvGraphicFramePr>
        <xdr:xfrm>
          <a:off x="9610725" y="2684306"/>
          <a:ext cx="2819399" cy="11906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46" name="Chart 45"/>
          <xdr:cNvGraphicFramePr>
            <a:graphicFrameLocks/>
          </xdr:cNvGraphicFramePr>
        </xdr:nvGraphicFramePr>
        <xdr:xfrm>
          <a:off x="9572625" y="4629147"/>
          <a:ext cx="2819399" cy="11906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sp macro="" textlink="">
        <xdr:nvSpPr>
          <xdr:cNvPr id="47" name="TextBox 46"/>
          <xdr:cNvSpPr txBox="1"/>
        </xdr:nvSpPr>
        <xdr:spPr>
          <a:xfrm>
            <a:off x="9553575" y="2389032"/>
            <a:ext cx="2062931" cy="28931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sz="1000" b="1">
                <a:solidFill>
                  <a:schemeClr val="accent6">
                    <a:lumMod val="50000"/>
                  </a:schemeClr>
                </a:solidFill>
              </a:rPr>
              <a:t>Population</a:t>
            </a:r>
            <a:r>
              <a:rPr lang="en-US" sz="1050" b="1">
                <a:solidFill>
                  <a:schemeClr val="accent6">
                    <a:lumMod val="50000"/>
                  </a:schemeClr>
                </a:solidFill>
              </a:rPr>
              <a:t> 1 Year and Over</a:t>
            </a:r>
          </a:p>
        </xdr:txBody>
      </xdr:sp>
      <xdr:sp macro="" textlink="">
        <xdr:nvSpPr>
          <xdr:cNvPr id="51" name="TextBox 50"/>
          <xdr:cNvSpPr txBox="1"/>
        </xdr:nvSpPr>
        <xdr:spPr>
          <a:xfrm>
            <a:off x="9601200" y="4229100"/>
            <a:ext cx="1006491" cy="27160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000" b="1">
                <a:solidFill>
                  <a:schemeClr val="accent6">
                    <a:lumMod val="50000"/>
                  </a:schemeClr>
                </a:solidFill>
              </a:rPr>
              <a:t>Total Migrant</a:t>
            </a:r>
          </a:p>
        </xdr:txBody>
      </xdr:sp>
    </xdr:grpSp>
    <xdr:clientData/>
  </xdr:twoCellAnchor>
  <xdr:twoCellAnchor>
    <xdr:from>
      <xdr:col>18</xdr:col>
      <xdr:colOff>228600</xdr:colOff>
      <xdr:row>13</xdr:row>
      <xdr:rowOff>128588</xdr:rowOff>
    </xdr:from>
    <xdr:to>
      <xdr:col>28</xdr:col>
      <xdr:colOff>152400</xdr:colOff>
      <xdr:row>18</xdr:row>
      <xdr:rowOff>100012</xdr:rowOff>
    </xdr:to>
    <xdr:graphicFrame macro="">
      <xdr:nvGraphicFramePr>
        <xdr:cNvPr id="39" name="Chart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23</xdr:col>
      <xdr:colOff>228600</xdr:colOff>
      <xdr:row>13</xdr:row>
      <xdr:rowOff>104776</xdr:rowOff>
    </xdr:from>
    <xdr:to>
      <xdr:col>35</xdr:col>
      <xdr:colOff>66675</xdr:colOff>
      <xdr:row>18</xdr:row>
      <xdr:rowOff>76200</xdr:rowOff>
    </xdr:to>
    <xdr:graphicFrame macro="">
      <xdr:nvGraphicFramePr>
        <xdr:cNvPr id="54" name="Chart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29</xdr:col>
      <xdr:colOff>190500</xdr:colOff>
      <xdr:row>13</xdr:row>
      <xdr:rowOff>104776</xdr:rowOff>
    </xdr:from>
    <xdr:to>
      <xdr:col>40</xdr:col>
      <xdr:colOff>28575</xdr:colOff>
      <xdr:row>18</xdr:row>
      <xdr:rowOff>76200</xdr:rowOff>
    </xdr:to>
    <xdr:graphicFrame macro="">
      <xdr:nvGraphicFramePr>
        <xdr:cNvPr id="55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180975</xdr:colOff>
      <xdr:row>21</xdr:row>
      <xdr:rowOff>38099</xdr:rowOff>
    </xdr:from>
    <xdr:to>
      <xdr:col>36</xdr:col>
      <xdr:colOff>38100</xdr:colOff>
      <xdr:row>31</xdr:row>
      <xdr:rowOff>180975</xdr:rowOff>
    </xdr:to>
    <xdr:sp macro="" textlink="">
      <xdr:nvSpPr>
        <xdr:cNvPr id="56" name="Rounded Rectangle 55"/>
        <xdr:cNvSpPr/>
      </xdr:nvSpPr>
      <xdr:spPr>
        <a:xfrm>
          <a:off x="447675" y="3924299"/>
          <a:ext cx="9191625" cy="2047876"/>
        </a:xfrm>
        <a:prstGeom prst="roundRect">
          <a:avLst>
            <a:gd name="adj" fmla="val 7326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142875</xdr:colOff>
      <xdr:row>22</xdr:row>
      <xdr:rowOff>114300</xdr:rowOff>
    </xdr:from>
    <xdr:to>
      <xdr:col>36</xdr:col>
      <xdr:colOff>85725</xdr:colOff>
      <xdr:row>31</xdr:row>
      <xdr:rowOff>147243</xdr:rowOff>
    </xdr:to>
    <xdr:graphicFrame macro="">
      <xdr:nvGraphicFramePr>
        <xdr:cNvPr id="41" name="Chart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21</xdr:row>
          <xdr:rowOff>123825</xdr:rowOff>
        </xdr:from>
        <xdr:to>
          <xdr:col>9</xdr:col>
          <xdr:colOff>19050</xdr:colOff>
          <xdr:row>22</xdr:row>
          <xdr:rowOff>114300</xdr:rowOff>
        </xdr:to>
        <xdr:sp macro="" textlink="">
          <xdr:nvSpPr>
            <xdr:cNvPr id="3079" name="Drop Down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</xdr:col>
      <xdr:colOff>257175</xdr:colOff>
      <xdr:row>21</xdr:row>
      <xdr:rowOff>76200</xdr:rowOff>
    </xdr:from>
    <xdr:ext cx="1552575" cy="264560"/>
    <xdr:sp macro="" textlink="">
      <xdr:nvSpPr>
        <xdr:cNvPr id="59" name="TextBox 58"/>
        <xdr:cNvSpPr txBox="1"/>
      </xdr:nvSpPr>
      <xdr:spPr>
        <a:xfrm>
          <a:off x="523875" y="3962400"/>
          <a:ext cx="15525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SUMMARY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I177"/>
  <sheetViews>
    <sheetView showWhiteSpace="0" topLeftCell="BP25" zoomScale="85" zoomScaleNormal="85" workbookViewId="0">
      <selection activeCell="CH33" sqref="CH33"/>
    </sheetView>
  </sheetViews>
  <sheetFormatPr defaultRowHeight="15" x14ac:dyDescent="0.25"/>
  <cols>
    <col min="1" max="1" width="2.7109375" customWidth="1"/>
    <col min="3" max="3" width="11.140625" customWidth="1"/>
    <col min="4" max="4" width="11.5703125" customWidth="1"/>
    <col min="59" max="59" width="2.140625" style="46" customWidth="1"/>
    <col min="60" max="60" width="10.7109375" customWidth="1"/>
    <col min="62" max="62" width="10.42578125" bestFit="1" customWidth="1"/>
    <col min="63" max="63" width="10.28515625" bestFit="1" customWidth="1"/>
    <col min="64" max="65" width="9.28515625" bestFit="1" customWidth="1"/>
    <col min="70" max="70" width="7.28515625" customWidth="1"/>
    <col min="96" max="96" width="9" customWidth="1"/>
  </cols>
  <sheetData>
    <row r="1" spans="2:113" x14ac:dyDescent="0.25">
      <c r="B1">
        <v>2012</v>
      </c>
    </row>
    <row r="2" spans="2:113" ht="29.25" customHeight="1" x14ac:dyDescent="0.25">
      <c r="B2" s="96" t="s">
        <v>0</v>
      </c>
      <c r="C2" s="96" t="s">
        <v>1</v>
      </c>
      <c r="D2" s="96" t="s">
        <v>2</v>
      </c>
      <c r="E2" s="96" t="s">
        <v>3</v>
      </c>
      <c r="F2" s="6">
        <v>1</v>
      </c>
      <c r="G2" s="7">
        <v>2</v>
      </c>
      <c r="H2" s="7">
        <v>3</v>
      </c>
      <c r="I2" s="7">
        <v>4</v>
      </c>
      <c r="J2" s="7">
        <v>5</v>
      </c>
      <c r="K2" s="7">
        <v>6</v>
      </c>
      <c r="L2" s="7">
        <v>7</v>
      </c>
      <c r="M2" s="7">
        <v>8</v>
      </c>
      <c r="N2" s="7">
        <v>9</v>
      </c>
      <c r="O2" s="7">
        <v>10</v>
      </c>
      <c r="P2" s="7">
        <v>11</v>
      </c>
      <c r="Q2" s="7">
        <v>12</v>
      </c>
      <c r="R2" s="7">
        <v>13</v>
      </c>
      <c r="S2" s="7">
        <v>14</v>
      </c>
      <c r="T2" s="7">
        <v>15</v>
      </c>
      <c r="U2" s="7">
        <v>16</v>
      </c>
      <c r="V2" s="7">
        <v>17</v>
      </c>
      <c r="W2" s="7">
        <v>18</v>
      </c>
      <c r="X2" s="7">
        <v>19</v>
      </c>
      <c r="Y2" s="7">
        <v>20</v>
      </c>
      <c r="Z2" s="7">
        <v>21</v>
      </c>
      <c r="AA2" s="7">
        <v>22</v>
      </c>
      <c r="AB2" s="7">
        <v>23</v>
      </c>
      <c r="AC2" s="7">
        <v>24</v>
      </c>
      <c r="AD2" s="7">
        <v>25</v>
      </c>
      <c r="AE2" s="7">
        <v>26</v>
      </c>
      <c r="AF2" s="7">
        <v>27</v>
      </c>
      <c r="AG2" s="7">
        <v>28</v>
      </c>
      <c r="AH2" s="7">
        <v>29</v>
      </c>
      <c r="AI2" s="7">
        <v>30</v>
      </c>
      <c r="AJ2" s="7">
        <v>31</v>
      </c>
      <c r="AK2" s="7">
        <v>32</v>
      </c>
      <c r="AL2" s="7">
        <v>33</v>
      </c>
      <c r="AM2" s="7">
        <v>34</v>
      </c>
      <c r="AN2" s="7">
        <v>35</v>
      </c>
      <c r="AO2" s="7">
        <v>36</v>
      </c>
      <c r="AP2" s="7">
        <v>37</v>
      </c>
      <c r="AQ2" s="7">
        <v>38</v>
      </c>
      <c r="AR2" s="7">
        <v>39</v>
      </c>
      <c r="AS2" s="7">
        <v>40</v>
      </c>
      <c r="AT2" s="7">
        <v>41</v>
      </c>
      <c r="AU2" s="7">
        <v>42</v>
      </c>
      <c r="AV2" s="7">
        <v>43</v>
      </c>
      <c r="AW2" s="7">
        <v>44</v>
      </c>
      <c r="AX2" s="7">
        <v>45</v>
      </c>
      <c r="AY2" s="7">
        <v>46</v>
      </c>
      <c r="AZ2" s="7">
        <v>47</v>
      </c>
      <c r="BA2" s="7">
        <v>48</v>
      </c>
      <c r="BB2" s="7">
        <v>49</v>
      </c>
      <c r="BC2" s="7">
        <v>50</v>
      </c>
      <c r="BD2" s="7">
        <v>51</v>
      </c>
      <c r="BE2" s="7">
        <v>52</v>
      </c>
      <c r="BF2" s="7">
        <v>53</v>
      </c>
      <c r="BG2" s="55"/>
    </row>
    <row r="3" spans="2:113" ht="29.25" customHeight="1" x14ac:dyDescent="0.25">
      <c r="B3" s="96"/>
      <c r="C3" s="96"/>
      <c r="D3" s="96"/>
      <c r="E3" s="96"/>
      <c r="F3" s="8" t="s">
        <v>4</v>
      </c>
      <c r="G3" s="8"/>
      <c r="H3" s="8"/>
      <c r="I3" s="8"/>
      <c r="J3" s="9"/>
      <c r="K3" s="9">
        <f>COUNTA(G4:BF4)</f>
        <v>52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55"/>
    </row>
    <row r="4" spans="2:113" x14ac:dyDescent="0.25">
      <c r="B4" s="96"/>
      <c r="C4" s="10" t="s">
        <v>5</v>
      </c>
      <c r="D4" s="10" t="s">
        <v>5</v>
      </c>
      <c r="E4" s="10" t="s">
        <v>5</v>
      </c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2" t="s">
        <v>25</v>
      </c>
      <c r="Z4" s="12" t="s">
        <v>26</v>
      </c>
      <c r="AA4" s="12" t="s">
        <v>27</v>
      </c>
      <c r="AB4" s="12" t="s">
        <v>28</v>
      </c>
      <c r="AC4" s="12" t="s">
        <v>29</v>
      </c>
      <c r="AD4" s="12" t="s">
        <v>30</v>
      </c>
      <c r="AE4" s="12" t="s">
        <v>31</v>
      </c>
      <c r="AF4" s="12" t="s">
        <v>32</v>
      </c>
      <c r="AG4" s="12" t="s">
        <v>33</v>
      </c>
      <c r="AH4" s="12" t="s">
        <v>34</v>
      </c>
      <c r="AI4" s="12" t="s">
        <v>35</v>
      </c>
      <c r="AJ4" s="12" t="s">
        <v>36</v>
      </c>
      <c r="AK4" s="12" t="s">
        <v>37</v>
      </c>
      <c r="AL4" s="12" t="s">
        <v>38</v>
      </c>
      <c r="AM4" s="12" t="s">
        <v>39</v>
      </c>
      <c r="AN4" s="12" t="s">
        <v>40</v>
      </c>
      <c r="AO4" s="12" t="s">
        <v>41</v>
      </c>
      <c r="AP4" s="12" t="s">
        <v>42</v>
      </c>
      <c r="AQ4" s="12" t="s">
        <v>43</v>
      </c>
      <c r="AR4" s="12" t="s">
        <v>44</v>
      </c>
      <c r="AS4" s="12" t="s">
        <v>45</v>
      </c>
      <c r="AT4" s="12" t="s">
        <v>46</v>
      </c>
      <c r="AU4" s="12" t="s">
        <v>47</v>
      </c>
      <c r="AV4" s="12" t="s">
        <v>48</v>
      </c>
      <c r="AW4" s="12" t="s">
        <v>49</v>
      </c>
      <c r="AX4" s="12" t="s">
        <v>50</v>
      </c>
      <c r="AY4" s="12" t="s">
        <v>51</v>
      </c>
      <c r="AZ4" s="12" t="s">
        <v>52</v>
      </c>
      <c r="BA4" s="12" t="s">
        <v>53</v>
      </c>
      <c r="BB4" s="12" t="s">
        <v>54</v>
      </c>
      <c r="BC4" s="12" t="s">
        <v>55</v>
      </c>
      <c r="BD4" s="12" t="s">
        <v>56</v>
      </c>
      <c r="BE4" s="12" t="s">
        <v>57</v>
      </c>
      <c r="BF4" s="12" t="s">
        <v>58</v>
      </c>
      <c r="BG4" s="54"/>
      <c r="BJ4" s="38" t="s">
        <v>7</v>
      </c>
      <c r="BK4" s="38" t="s">
        <v>8</v>
      </c>
      <c r="BL4" s="38" t="s">
        <v>9</v>
      </c>
      <c r="BM4" s="38" t="s">
        <v>10</v>
      </c>
      <c r="BN4" s="38" t="s">
        <v>11</v>
      </c>
      <c r="BO4" s="38" t="s">
        <v>12</v>
      </c>
      <c r="BP4" s="38" t="s">
        <v>13</v>
      </c>
      <c r="BQ4" s="38" t="s">
        <v>14</v>
      </c>
      <c r="BR4" s="38" t="s">
        <v>15</v>
      </c>
      <c r="BS4" s="38" t="s">
        <v>16</v>
      </c>
      <c r="BT4" s="38" t="s">
        <v>17</v>
      </c>
      <c r="BU4" s="38" t="s">
        <v>18</v>
      </c>
      <c r="BV4" s="38" t="s">
        <v>19</v>
      </c>
      <c r="BW4" s="38" t="s">
        <v>20</v>
      </c>
      <c r="BX4" s="38" t="s">
        <v>21</v>
      </c>
      <c r="BY4" s="38" t="s">
        <v>22</v>
      </c>
      <c r="BZ4" s="38" t="s">
        <v>23</v>
      </c>
      <c r="CA4" s="38" t="s">
        <v>24</v>
      </c>
      <c r="CB4" s="38" t="s">
        <v>25</v>
      </c>
      <c r="CC4" s="38" t="s">
        <v>26</v>
      </c>
      <c r="CD4" s="38" t="s">
        <v>27</v>
      </c>
      <c r="CE4" s="38" t="s">
        <v>28</v>
      </c>
      <c r="CF4" s="38" t="s">
        <v>29</v>
      </c>
      <c r="CG4" s="38" t="s">
        <v>30</v>
      </c>
      <c r="CH4" s="38" t="s">
        <v>31</v>
      </c>
      <c r="CI4" s="38" t="s">
        <v>32</v>
      </c>
      <c r="CJ4" s="38" t="s">
        <v>33</v>
      </c>
      <c r="CK4" s="38" t="s">
        <v>34</v>
      </c>
      <c r="CL4" s="38" t="s">
        <v>35</v>
      </c>
      <c r="CM4" s="38" t="s">
        <v>36</v>
      </c>
      <c r="CN4" s="38" t="s">
        <v>37</v>
      </c>
      <c r="CO4" s="38" t="s">
        <v>38</v>
      </c>
      <c r="CP4" s="38" t="s">
        <v>39</v>
      </c>
      <c r="CQ4" s="38" t="s">
        <v>40</v>
      </c>
      <c r="CR4" s="38" t="s">
        <v>41</v>
      </c>
      <c r="CS4" s="38" t="s">
        <v>42</v>
      </c>
      <c r="CT4" s="38" t="s">
        <v>43</v>
      </c>
      <c r="CU4" s="38" t="s">
        <v>44</v>
      </c>
      <c r="CV4" s="38" t="s">
        <v>45</v>
      </c>
      <c r="CW4" s="38" t="s">
        <v>46</v>
      </c>
      <c r="CX4" s="38" t="s">
        <v>47</v>
      </c>
      <c r="CY4" s="38" t="s">
        <v>48</v>
      </c>
      <c r="CZ4" s="38" t="s">
        <v>49</v>
      </c>
      <c r="DA4" s="38" t="s">
        <v>50</v>
      </c>
      <c r="DB4" s="38" t="s">
        <v>51</v>
      </c>
      <c r="DC4" s="38" t="s">
        <v>52</v>
      </c>
      <c r="DD4" s="38" t="s">
        <v>53</v>
      </c>
      <c r="DE4" s="38" t="s">
        <v>54</v>
      </c>
      <c r="DF4" s="38" t="s">
        <v>55</v>
      </c>
      <c r="DG4" s="38" t="s">
        <v>56</v>
      </c>
      <c r="DH4" s="38" t="s">
        <v>57</v>
      </c>
      <c r="DI4" s="38" t="s">
        <v>58</v>
      </c>
    </row>
    <row r="5" spans="2:113" s="47" customFormat="1" ht="6" customHeight="1" x14ac:dyDescent="0.25">
      <c r="B5" s="48"/>
      <c r="C5" s="49"/>
      <c r="D5" s="49"/>
      <c r="E5" s="49"/>
      <c r="F5" s="50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4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</row>
    <row r="6" spans="2:113" ht="26.25" x14ac:dyDescent="0.25">
      <c r="B6" s="42" t="s">
        <v>59</v>
      </c>
      <c r="C6" s="43">
        <v>310212755</v>
      </c>
      <c r="D6" s="43">
        <v>263612596</v>
      </c>
      <c r="E6" s="43">
        <v>37696597</v>
      </c>
      <c r="F6" s="44">
        <v>7070345</v>
      </c>
      <c r="G6" s="45">
        <v>109210</v>
      </c>
      <c r="H6" s="45">
        <v>84068</v>
      </c>
      <c r="I6" s="45">
        <v>206842</v>
      </c>
      <c r="J6" s="45">
        <v>64967</v>
      </c>
      <c r="K6" s="45">
        <v>566986</v>
      </c>
      <c r="L6" s="45">
        <v>161530</v>
      </c>
      <c r="M6" s="45">
        <v>87023</v>
      </c>
      <c r="N6" s="45">
        <v>25149</v>
      </c>
      <c r="O6" s="45">
        <v>59513</v>
      </c>
      <c r="P6" s="45">
        <v>428325</v>
      </c>
      <c r="Q6" s="45">
        <v>252262</v>
      </c>
      <c r="R6" s="45">
        <v>61509</v>
      </c>
      <c r="S6" s="45">
        <v>55191</v>
      </c>
      <c r="T6" s="45">
        <v>277953</v>
      </c>
      <c r="U6" s="45">
        <v>144597</v>
      </c>
      <c r="V6" s="45">
        <v>73325</v>
      </c>
      <c r="W6" s="45">
        <v>93134</v>
      </c>
      <c r="X6" s="45">
        <v>103004</v>
      </c>
      <c r="Y6" s="45">
        <v>95956</v>
      </c>
      <c r="Z6" s="45">
        <v>38574</v>
      </c>
      <c r="AA6" s="45">
        <v>157664</v>
      </c>
      <c r="AB6" s="45">
        <v>158156</v>
      </c>
      <c r="AC6" s="45">
        <v>175733</v>
      </c>
      <c r="AD6" s="45">
        <v>115946</v>
      </c>
      <c r="AE6" s="45">
        <v>66947</v>
      </c>
      <c r="AF6" s="45">
        <v>142754</v>
      </c>
      <c r="AG6" s="45">
        <v>33832</v>
      </c>
      <c r="AH6" s="45">
        <v>48816</v>
      </c>
      <c r="AI6" s="45">
        <v>98882</v>
      </c>
      <c r="AJ6" s="45">
        <v>38696</v>
      </c>
      <c r="AK6" s="45">
        <v>219202</v>
      </c>
      <c r="AL6" s="45">
        <v>63921</v>
      </c>
      <c r="AM6" s="45">
        <v>405864</v>
      </c>
      <c r="AN6" s="45">
        <v>238663</v>
      </c>
      <c r="AO6" s="45">
        <v>23959</v>
      </c>
      <c r="AP6" s="45">
        <v>199202</v>
      </c>
      <c r="AQ6" s="45">
        <v>102572</v>
      </c>
      <c r="AR6" s="45">
        <v>108182</v>
      </c>
      <c r="AS6" s="45">
        <v>237156</v>
      </c>
      <c r="AT6" s="45">
        <v>30498</v>
      </c>
      <c r="AU6" s="45">
        <v>127418</v>
      </c>
      <c r="AV6" s="45">
        <v>22534</v>
      </c>
      <c r="AW6" s="45">
        <v>163843</v>
      </c>
      <c r="AX6" s="45">
        <v>402187</v>
      </c>
      <c r="AY6" s="45">
        <v>82165</v>
      </c>
      <c r="AZ6" s="45">
        <v>20056</v>
      </c>
      <c r="BA6" s="45">
        <v>238540</v>
      </c>
      <c r="BB6" s="45">
        <v>180462</v>
      </c>
      <c r="BC6" s="45">
        <v>47425</v>
      </c>
      <c r="BD6" s="45">
        <v>97724</v>
      </c>
      <c r="BE6" s="45">
        <v>32228</v>
      </c>
      <c r="BF6" s="45">
        <v>74500</v>
      </c>
      <c r="BG6" s="56"/>
      <c r="BI6" s="40" t="s">
        <v>60</v>
      </c>
      <c r="BJ6" s="39">
        <v>19</v>
      </c>
      <c r="BK6" s="39">
        <v>7</v>
      </c>
      <c r="BL6" s="39">
        <v>6</v>
      </c>
      <c r="BM6" s="39">
        <v>16</v>
      </c>
      <c r="BN6" s="39">
        <v>2</v>
      </c>
      <c r="BO6" s="39">
        <v>10</v>
      </c>
      <c r="BP6" s="39">
        <v>25</v>
      </c>
      <c r="BQ6" s="39">
        <v>24</v>
      </c>
      <c r="BR6" s="39">
        <v>23</v>
      </c>
      <c r="BS6" s="39">
        <v>22</v>
      </c>
      <c r="BT6" s="39">
        <v>21</v>
      </c>
      <c r="BU6" s="39">
        <v>3</v>
      </c>
      <c r="BV6" s="39">
        <v>5</v>
      </c>
      <c r="BW6" s="39">
        <v>17</v>
      </c>
      <c r="BX6" s="39">
        <v>19</v>
      </c>
      <c r="BY6" s="39">
        <v>15</v>
      </c>
      <c r="BZ6" s="39">
        <v>13</v>
      </c>
      <c r="CA6" s="39">
        <v>20</v>
      </c>
      <c r="CB6" s="39">
        <v>16</v>
      </c>
      <c r="CC6" s="39">
        <v>26</v>
      </c>
      <c r="CD6" s="39">
        <v>24</v>
      </c>
      <c r="CE6" s="39">
        <v>25</v>
      </c>
      <c r="CF6" s="39">
        <v>19</v>
      </c>
      <c r="CG6" s="39">
        <v>15</v>
      </c>
      <c r="CH6" s="39">
        <v>17</v>
      </c>
      <c r="CI6" s="39">
        <v>16</v>
      </c>
      <c r="CJ6" s="39">
        <v>8</v>
      </c>
      <c r="CK6" s="39">
        <v>12</v>
      </c>
      <c r="CL6" s="39">
        <v>4</v>
      </c>
      <c r="CM6" s="39">
        <v>25</v>
      </c>
      <c r="CN6" s="39">
        <v>24.5</v>
      </c>
      <c r="CO6" s="39">
        <v>9</v>
      </c>
      <c r="CP6" s="39">
        <v>23</v>
      </c>
      <c r="CQ6" s="39">
        <v>23</v>
      </c>
      <c r="CR6" s="39">
        <v>12</v>
      </c>
      <c r="CS6" s="39">
        <v>20</v>
      </c>
      <c r="CT6" s="39">
        <v>14</v>
      </c>
      <c r="CU6" s="39">
        <v>3</v>
      </c>
      <c r="CV6" s="39">
        <v>23</v>
      </c>
      <c r="CW6" s="39">
        <v>25</v>
      </c>
      <c r="CX6" s="39">
        <v>22</v>
      </c>
      <c r="CY6" s="39">
        <v>12</v>
      </c>
      <c r="CZ6" s="39">
        <v>19</v>
      </c>
      <c r="DA6" s="39">
        <v>13</v>
      </c>
      <c r="DB6" s="39">
        <v>6</v>
      </c>
      <c r="DC6" s="39">
        <v>25</v>
      </c>
      <c r="DD6" s="39">
        <v>23</v>
      </c>
      <c r="DE6" s="40">
        <v>4</v>
      </c>
      <c r="DF6" s="39">
        <v>21</v>
      </c>
      <c r="DG6" s="39">
        <v>17</v>
      </c>
      <c r="DH6" s="39">
        <v>9</v>
      </c>
      <c r="DI6" s="39">
        <v>30</v>
      </c>
    </row>
    <row r="7" spans="2:113" x14ac:dyDescent="0.25">
      <c r="B7" s="5" t="s">
        <v>7</v>
      </c>
      <c r="C7" s="2">
        <v>4764428</v>
      </c>
      <c r="D7" s="2">
        <v>4054260</v>
      </c>
      <c r="E7" s="2">
        <v>590326</v>
      </c>
      <c r="F7" s="4">
        <v>104600</v>
      </c>
      <c r="G7" s="3" t="e">
        <f>NA()</f>
        <v>#N/A</v>
      </c>
      <c r="H7" s="3">
        <v>1004</v>
      </c>
      <c r="I7" s="3">
        <v>962</v>
      </c>
      <c r="J7" s="3">
        <v>660</v>
      </c>
      <c r="K7" s="3">
        <v>3077</v>
      </c>
      <c r="L7" s="3">
        <v>1386</v>
      </c>
      <c r="M7" s="3">
        <v>284</v>
      </c>
      <c r="N7" s="3">
        <v>42</v>
      </c>
      <c r="O7" s="3">
        <v>162</v>
      </c>
      <c r="P7" s="3">
        <v>11244</v>
      </c>
      <c r="Q7" s="3">
        <v>19920</v>
      </c>
      <c r="R7" s="3">
        <v>627</v>
      </c>
      <c r="S7" s="3">
        <v>493</v>
      </c>
      <c r="T7" s="3">
        <v>2722</v>
      </c>
      <c r="U7" s="3">
        <v>1347</v>
      </c>
      <c r="V7" s="3">
        <v>345</v>
      </c>
      <c r="W7" s="3">
        <v>865</v>
      </c>
      <c r="X7" s="3">
        <v>2495</v>
      </c>
      <c r="Y7" s="3">
        <v>3104</v>
      </c>
      <c r="Z7" s="3">
        <v>67</v>
      </c>
      <c r="AA7" s="3">
        <v>1513</v>
      </c>
      <c r="AB7" s="3">
        <v>334</v>
      </c>
      <c r="AC7" s="3">
        <v>2298</v>
      </c>
      <c r="AD7" s="3">
        <v>752</v>
      </c>
      <c r="AE7" s="3">
        <v>4952</v>
      </c>
      <c r="AF7" s="3">
        <v>1555</v>
      </c>
      <c r="AG7" s="3">
        <v>101</v>
      </c>
      <c r="AH7" s="3">
        <v>151</v>
      </c>
      <c r="AI7" s="3">
        <v>1009</v>
      </c>
      <c r="AJ7" s="3">
        <v>161</v>
      </c>
      <c r="AK7" s="3">
        <v>1702</v>
      </c>
      <c r="AL7" s="3">
        <v>459</v>
      </c>
      <c r="AM7" s="3">
        <v>2709</v>
      </c>
      <c r="AN7" s="3">
        <v>5133</v>
      </c>
      <c r="AO7" s="3">
        <v>228</v>
      </c>
      <c r="AP7" s="3">
        <v>1411</v>
      </c>
      <c r="AQ7" s="3">
        <v>194</v>
      </c>
      <c r="AR7" s="3">
        <v>200</v>
      </c>
      <c r="AS7" s="3">
        <v>1837</v>
      </c>
      <c r="AT7" s="3">
        <v>0</v>
      </c>
      <c r="AU7" s="3">
        <v>2811</v>
      </c>
      <c r="AV7" s="3">
        <v>518</v>
      </c>
      <c r="AW7" s="3">
        <v>10539</v>
      </c>
      <c r="AX7" s="3">
        <v>7468</v>
      </c>
      <c r="AY7" s="3">
        <v>579</v>
      </c>
      <c r="AZ7" s="3">
        <v>0</v>
      </c>
      <c r="BA7" s="3">
        <v>3170</v>
      </c>
      <c r="BB7" s="3">
        <v>1034</v>
      </c>
      <c r="BC7" s="3">
        <v>128</v>
      </c>
      <c r="BD7" s="3">
        <v>760</v>
      </c>
      <c r="BE7" s="3">
        <v>88</v>
      </c>
      <c r="BF7" s="3">
        <v>619</v>
      </c>
      <c r="BG7" s="56"/>
      <c r="BI7" s="40" t="s">
        <v>61</v>
      </c>
      <c r="BJ7" s="39">
        <v>-14</v>
      </c>
      <c r="BK7" s="39">
        <v>-18</v>
      </c>
      <c r="BL7" s="39">
        <v>-11</v>
      </c>
      <c r="BM7" s="39">
        <v>-12</v>
      </c>
      <c r="BN7" s="39">
        <v>-8</v>
      </c>
      <c r="BO7" s="39">
        <v>-9</v>
      </c>
      <c r="BP7" s="39">
        <v>-6</v>
      </c>
      <c r="BQ7" s="39">
        <v>-8</v>
      </c>
      <c r="BR7" s="39">
        <v>-8</v>
      </c>
      <c r="BS7" s="39">
        <v>-16</v>
      </c>
      <c r="BT7" s="40">
        <v>-13</v>
      </c>
      <c r="BU7" s="39">
        <v>-19</v>
      </c>
      <c r="BV7" s="39">
        <v>-4</v>
      </c>
      <c r="BW7" s="39">
        <v>-8</v>
      </c>
      <c r="BX7" s="39">
        <v>-8</v>
      </c>
      <c r="BY7" s="39">
        <v>-7</v>
      </c>
      <c r="BZ7" s="39">
        <v>-9.5</v>
      </c>
      <c r="CA7" s="39">
        <v>-10</v>
      </c>
      <c r="CB7" s="39">
        <v>-15</v>
      </c>
      <c r="CC7" s="39">
        <v>-2</v>
      </c>
      <c r="CD7" s="39">
        <v>-8</v>
      </c>
      <c r="CE7" s="39">
        <v>-6</v>
      </c>
      <c r="CF7" s="39">
        <v>-6</v>
      </c>
      <c r="CG7" s="39">
        <v>-4</v>
      </c>
      <c r="CH7" s="39">
        <v>-14</v>
      </c>
      <c r="CI7" s="39">
        <v>-10</v>
      </c>
      <c r="CJ7" s="39">
        <v>-3</v>
      </c>
      <c r="CK7" s="39">
        <v>-7</v>
      </c>
      <c r="CL7" s="39">
        <v>-8</v>
      </c>
      <c r="CM7" s="39">
        <v>-4</v>
      </c>
      <c r="CN7" s="39">
        <v>-7.5</v>
      </c>
      <c r="CO7" s="39">
        <v>-12</v>
      </c>
      <c r="CP7" s="39">
        <v>-5</v>
      </c>
      <c r="CQ7" s="39">
        <v>-11</v>
      </c>
      <c r="CR7" s="39">
        <v>-3</v>
      </c>
      <c r="CS7" s="39">
        <v>-8</v>
      </c>
      <c r="CT7" s="39">
        <v>-12</v>
      </c>
      <c r="CU7" s="39">
        <v>-4</v>
      </c>
      <c r="CV7" s="39">
        <v>-7</v>
      </c>
      <c r="CW7" s="39">
        <v>-7</v>
      </c>
      <c r="CX7" s="39">
        <v>-12</v>
      </c>
      <c r="CY7" s="39">
        <v>-5</v>
      </c>
      <c r="CZ7" s="39">
        <v>-11</v>
      </c>
      <c r="DA7" s="39">
        <v>-15</v>
      </c>
      <c r="DB7" s="39">
        <v>-9</v>
      </c>
      <c r="DC7" s="39">
        <v>-4</v>
      </c>
      <c r="DD7" s="39">
        <v>-9</v>
      </c>
      <c r="DE7" s="40">
        <v>-2</v>
      </c>
      <c r="DF7" s="39">
        <v>-9</v>
      </c>
      <c r="DG7" s="39">
        <v>-5</v>
      </c>
      <c r="DH7" s="39">
        <v>-6</v>
      </c>
      <c r="DI7" s="39">
        <v>-26</v>
      </c>
    </row>
    <row r="8" spans="2:113" x14ac:dyDescent="0.25">
      <c r="B8" s="5" t="s">
        <v>8</v>
      </c>
      <c r="C8" s="2">
        <v>721186</v>
      </c>
      <c r="D8" s="2">
        <v>592551</v>
      </c>
      <c r="E8" s="2">
        <v>90613</v>
      </c>
      <c r="F8" s="4">
        <v>33415</v>
      </c>
      <c r="G8" s="3">
        <v>1097</v>
      </c>
      <c r="H8" s="3" t="e">
        <f>NA()</f>
        <v>#N/A</v>
      </c>
      <c r="I8" s="3">
        <v>1520</v>
      </c>
      <c r="J8" s="3">
        <v>196</v>
      </c>
      <c r="K8" s="3">
        <v>3494</v>
      </c>
      <c r="L8" s="3">
        <v>556</v>
      </c>
      <c r="M8" s="3">
        <v>0</v>
      </c>
      <c r="N8" s="3">
        <v>0</v>
      </c>
      <c r="O8" s="3">
        <v>356</v>
      </c>
      <c r="P8" s="3">
        <v>1991</v>
      </c>
      <c r="Q8" s="3">
        <v>928</v>
      </c>
      <c r="R8" s="3">
        <v>1376</v>
      </c>
      <c r="S8" s="3">
        <v>538</v>
      </c>
      <c r="T8" s="3">
        <v>58</v>
      </c>
      <c r="U8" s="3">
        <v>260</v>
      </c>
      <c r="V8" s="3">
        <v>13</v>
      </c>
      <c r="W8" s="3">
        <v>221</v>
      </c>
      <c r="X8" s="3">
        <v>161</v>
      </c>
      <c r="Y8" s="3">
        <v>120</v>
      </c>
      <c r="Z8" s="3">
        <v>66</v>
      </c>
      <c r="AA8" s="3">
        <v>508</v>
      </c>
      <c r="AB8" s="3">
        <v>297</v>
      </c>
      <c r="AC8" s="3">
        <v>563</v>
      </c>
      <c r="AD8" s="3">
        <v>192</v>
      </c>
      <c r="AE8" s="3">
        <v>56</v>
      </c>
      <c r="AF8" s="3">
        <v>819</v>
      </c>
      <c r="AG8" s="3">
        <v>371</v>
      </c>
      <c r="AH8" s="3">
        <v>1195</v>
      </c>
      <c r="AI8" s="3">
        <v>803</v>
      </c>
      <c r="AJ8" s="3">
        <v>118</v>
      </c>
      <c r="AK8" s="3">
        <v>116</v>
      </c>
      <c r="AL8" s="3">
        <v>263</v>
      </c>
      <c r="AM8" s="3">
        <v>736</v>
      </c>
      <c r="AN8" s="3">
        <v>920</v>
      </c>
      <c r="AO8" s="3">
        <v>264</v>
      </c>
      <c r="AP8" s="3">
        <v>1316</v>
      </c>
      <c r="AQ8" s="3">
        <v>335</v>
      </c>
      <c r="AR8" s="3">
        <v>3174</v>
      </c>
      <c r="AS8" s="3">
        <v>255</v>
      </c>
      <c r="AT8" s="3">
        <v>0</v>
      </c>
      <c r="AU8" s="3">
        <v>384</v>
      </c>
      <c r="AV8" s="3">
        <v>99</v>
      </c>
      <c r="AW8" s="3">
        <v>451</v>
      </c>
      <c r="AX8" s="3">
        <v>1488</v>
      </c>
      <c r="AY8" s="3">
        <v>330</v>
      </c>
      <c r="AZ8" s="3">
        <v>79</v>
      </c>
      <c r="BA8" s="3">
        <v>1265</v>
      </c>
      <c r="BB8" s="3">
        <v>3725</v>
      </c>
      <c r="BC8" s="3">
        <v>0</v>
      </c>
      <c r="BD8" s="3">
        <v>206</v>
      </c>
      <c r="BE8" s="3">
        <v>136</v>
      </c>
      <c r="BF8" s="3">
        <v>25</v>
      </c>
      <c r="BG8" s="56"/>
      <c r="BH8" s="46"/>
      <c r="BI8" s="57">
        <v>1</v>
      </c>
      <c r="BJ8">
        <f>CHOOSE($BI$8,BJ11,BJ12)</f>
        <v>109210</v>
      </c>
      <c r="BK8">
        <f t="shared" ref="BK8:CO8" si="0">CHOOSE($BI$8,BK11,BK12)</f>
        <v>84068</v>
      </c>
      <c r="BL8">
        <f t="shared" si="0"/>
        <v>206842</v>
      </c>
      <c r="BM8">
        <f t="shared" si="0"/>
        <v>64967</v>
      </c>
      <c r="BN8">
        <f t="shared" si="0"/>
        <v>566986</v>
      </c>
      <c r="BO8">
        <f t="shared" si="0"/>
        <v>161530</v>
      </c>
      <c r="BP8">
        <f t="shared" si="0"/>
        <v>87023</v>
      </c>
      <c r="BQ8">
        <f t="shared" si="0"/>
        <v>25149</v>
      </c>
      <c r="BR8">
        <f t="shared" si="0"/>
        <v>59513</v>
      </c>
      <c r="BS8">
        <f t="shared" si="0"/>
        <v>428325</v>
      </c>
      <c r="BT8">
        <f t="shared" si="0"/>
        <v>252262</v>
      </c>
      <c r="BU8">
        <f t="shared" si="0"/>
        <v>61509</v>
      </c>
      <c r="BV8">
        <f t="shared" si="0"/>
        <v>55191</v>
      </c>
      <c r="BW8">
        <f t="shared" si="0"/>
        <v>277953</v>
      </c>
      <c r="BX8">
        <f t="shared" si="0"/>
        <v>144597</v>
      </c>
      <c r="BY8">
        <f t="shared" si="0"/>
        <v>73325</v>
      </c>
      <c r="BZ8">
        <f t="shared" si="0"/>
        <v>93134</v>
      </c>
      <c r="CA8">
        <f t="shared" si="0"/>
        <v>103004</v>
      </c>
      <c r="CB8">
        <f t="shared" si="0"/>
        <v>95956</v>
      </c>
      <c r="CC8">
        <f t="shared" si="0"/>
        <v>38574</v>
      </c>
      <c r="CD8">
        <f t="shared" si="0"/>
        <v>157664</v>
      </c>
      <c r="CE8">
        <f t="shared" si="0"/>
        <v>158156</v>
      </c>
      <c r="CF8">
        <f t="shared" si="0"/>
        <v>175733</v>
      </c>
      <c r="CG8">
        <f t="shared" si="0"/>
        <v>115946</v>
      </c>
      <c r="CH8">
        <f t="shared" si="0"/>
        <v>66947</v>
      </c>
      <c r="CI8">
        <f t="shared" si="0"/>
        <v>142754</v>
      </c>
      <c r="CJ8">
        <f t="shared" si="0"/>
        <v>33832</v>
      </c>
      <c r="CK8">
        <f t="shared" si="0"/>
        <v>48816</v>
      </c>
      <c r="CL8">
        <f t="shared" si="0"/>
        <v>98882</v>
      </c>
      <c r="CM8">
        <f t="shared" si="0"/>
        <v>38696</v>
      </c>
      <c r="CN8">
        <f t="shared" si="0"/>
        <v>219202</v>
      </c>
      <c r="CO8">
        <f t="shared" si="0"/>
        <v>63921</v>
      </c>
      <c r="CP8">
        <f t="shared" ref="CP8:DI8" si="1">CHOOSE($BI$8,CP11,CP12)</f>
        <v>405864</v>
      </c>
      <c r="CQ8">
        <f t="shared" si="1"/>
        <v>238663</v>
      </c>
      <c r="CR8">
        <f t="shared" si="1"/>
        <v>23959</v>
      </c>
      <c r="CS8">
        <f t="shared" si="1"/>
        <v>199202</v>
      </c>
      <c r="CT8">
        <f t="shared" si="1"/>
        <v>102572</v>
      </c>
      <c r="CU8">
        <f t="shared" si="1"/>
        <v>108182</v>
      </c>
      <c r="CV8">
        <f t="shared" si="1"/>
        <v>237156</v>
      </c>
      <c r="CW8">
        <f t="shared" si="1"/>
        <v>30498</v>
      </c>
      <c r="CX8">
        <f t="shared" si="1"/>
        <v>127418</v>
      </c>
      <c r="CY8">
        <f t="shared" si="1"/>
        <v>22534</v>
      </c>
      <c r="CZ8">
        <f t="shared" si="1"/>
        <v>163843</v>
      </c>
      <c r="DA8">
        <f t="shared" si="1"/>
        <v>402187</v>
      </c>
      <c r="DB8">
        <f t="shared" si="1"/>
        <v>82165</v>
      </c>
      <c r="DC8">
        <f t="shared" si="1"/>
        <v>20056</v>
      </c>
      <c r="DD8">
        <f t="shared" si="1"/>
        <v>238540</v>
      </c>
      <c r="DE8">
        <f t="shared" si="1"/>
        <v>180462</v>
      </c>
      <c r="DF8">
        <f t="shared" si="1"/>
        <v>47425</v>
      </c>
      <c r="DG8">
        <f t="shared" si="1"/>
        <v>97724</v>
      </c>
      <c r="DH8">
        <f t="shared" si="1"/>
        <v>32228</v>
      </c>
      <c r="DI8">
        <f t="shared" si="1"/>
        <v>74500</v>
      </c>
    </row>
    <row r="9" spans="2:113" x14ac:dyDescent="0.25">
      <c r="B9" s="5" t="s">
        <v>9</v>
      </c>
      <c r="C9" s="2">
        <v>6468907</v>
      </c>
      <c r="D9" s="2">
        <v>5242674</v>
      </c>
      <c r="E9" s="2">
        <v>953789</v>
      </c>
      <c r="F9" s="4">
        <v>232457</v>
      </c>
      <c r="G9" s="3">
        <v>1331</v>
      </c>
      <c r="H9" s="3">
        <v>3717</v>
      </c>
      <c r="I9" s="3" t="e">
        <f>NA()</f>
        <v>#N/A</v>
      </c>
      <c r="J9" s="3">
        <v>1214</v>
      </c>
      <c r="K9" s="3">
        <v>44889</v>
      </c>
      <c r="L9" s="3">
        <v>13790</v>
      </c>
      <c r="M9" s="3">
        <v>417</v>
      </c>
      <c r="N9" s="3">
        <v>246</v>
      </c>
      <c r="O9" s="3">
        <v>36</v>
      </c>
      <c r="P9" s="3">
        <v>5553</v>
      </c>
      <c r="Q9" s="3">
        <v>2263</v>
      </c>
      <c r="R9" s="3">
        <v>2491</v>
      </c>
      <c r="S9" s="3">
        <v>2934</v>
      </c>
      <c r="T9" s="3">
        <v>10744</v>
      </c>
      <c r="U9" s="3">
        <v>2930</v>
      </c>
      <c r="V9" s="3">
        <v>2702</v>
      </c>
      <c r="W9" s="3">
        <v>2498</v>
      </c>
      <c r="X9" s="3">
        <v>1328</v>
      </c>
      <c r="Y9" s="3">
        <v>724</v>
      </c>
      <c r="Z9" s="3">
        <v>616</v>
      </c>
      <c r="AA9" s="3">
        <v>3007</v>
      </c>
      <c r="AB9" s="3">
        <v>1961</v>
      </c>
      <c r="AC9" s="3">
        <v>9598</v>
      </c>
      <c r="AD9" s="3">
        <v>8570</v>
      </c>
      <c r="AE9" s="3">
        <v>293</v>
      </c>
      <c r="AF9" s="3">
        <v>2595</v>
      </c>
      <c r="AG9" s="3">
        <v>1118</v>
      </c>
      <c r="AH9" s="3">
        <v>2293</v>
      </c>
      <c r="AI9" s="3">
        <v>6712</v>
      </c>
      <c r="AJ9" s="3">
        <v>510</v>
      </c>
      <c r="AK9" s="3">
        <v>2564</v>
      </c>
      <c r="AL9" s="3">
        <v>6946</v>
      </c>
      <c r="AM9" s="3">
        <v>7402</v>
      </c>
      <c r="AN9" s="3">
        <v>2721</v>
      </c>
      <c r="AO9" s="3">
        <v>877</v>
      </c>
      <c r="AP9" s="3">
        <v>7906</v>
      </c>
      <c r="AQ9" s="3">
        <v>1626</v>
      </c>
      <c r="AR9" s="3">
        <v>8587</v>
      </c>
      <c r="AS9" s="3">
        <v>4280</v>
      </c>
      <c r="AT9" s="3">
        <v>614</v>
      </c>
      <c r="AU9" s="3">
        <v>1070</v>
      </c>
      <c r="AV9" s="3">
        <v>1472</v>
      </c>
      <c r="AW9" s="3">
        <v>5075</v>
      </c>
      <c r="AX9" s="3">
        <v>14788</v>
      </c>
      <c r="AY9" s="3">
        <v>5916</v>
      </c>
      <c r="AZ9" s="3">
        <v>207</v>
      </c>
      <c r="BA9" s="3">
        <v>2763</v>
      </c>
      <c r="BB9" s="3">
        <v>13247</v>
      </c>
      <c r="BC9" s="3">
        <v>765</v>
      </c>
      <c r="BD9" s="3">
        <v>3765</v>
      </c>
      <c r="BE9" s="3">
        <v>2786</v>
      </c>
      <c r="BF9" s="3">
        <v>1791</v>
      </c>
      <c r="BG9" s="56"/>
      <c r="BI9" s="13"/>
    </row>
    <row r="10" spans="2:113" x14ac:dyDescent="0.25">
      <c r="B10" s="5" t="s">
        <v>10</v>
      </c>
      <c r="C10" s="2">
        <v>2912680</v>
      </c>
      <c r="D10" s="2">
        <v>2453347</v>
      </c>
      <c r="E10" s="2">
        <v>373046</v>
      </c>
      <c r="F10" s="4">
        <v>76948</v>
      </c>
      <c r="G10" s="3">
        <v>374</v>
      </c>
      <c r="H10" s="3">
        <v>855</v>
      </c>
      <c r="I10" s="3">
        <v>1677</v>
      </c>
      <c r="J10" s="3" t="e">
        <f>NA()</f>
        <v>#N/A</v>
      </c>
      <c r="K10" s="3">
        <v>3525</v>
      </c>
      <c r="L10" s="3">
        <v>603</v>
      </c>
      <c r="M10" s="3">
        <v>185</v>
      </c>
      <c r="N10" s="3">
        <v>0</v>
      </c>
      <c r="O10" s="3">
        <v>205</v>
      </c>
      <c r="P10" s="3">
        <v>2682</v>
      </c>
      <c r="Q10" s="3">
        <v>1525</v>
      </c>
      <c r="R10" s="3">
        <v>0</v>
      </c>
      <c r="S10" s="3">
        <v>0</v>
      </c>
      <c r="T10" s="3">
        <v>3576</v>
      </c>
      <c r="U10" s="3">
        <v>1172</v>
      </c>
      <c r="V10" s="3">
        <v>409</v>
      </c>
      <c r="W10" s="3">
        <v>1033</v>
      </c>
      <c r="X10" s="3">
        <v>1310</v>
      </c>
      <c r="Y10" s="3">
        <v>3953</v>
      </c>
      <c r="Z10" s="3">
        <v>17</v>
      </c>
      <c r="AA10" s="3">
        <v>169</v>
      </c>
      <c r="AB10" s="3">
        <v>254</v>
      </c>
      <c r="AC10" s="3">
        <v>1283</v>
      </c>
      <c r="AD10" s="3">
        <v>295</v>
      </c>
      <c r="AE10" s="3">
        <v>3689</v>
      </c>
      <c r="AF10" s="3">
        <v>9105</v>
      </c>
      <c r="AG10" s="3">
        <v>258</v>
      </c>
      <c r="AH10" s="3">
        <v>166</v>
      </c>
      <c r="AI10" s="3">
        <v>121</v>
      </c>
      <c r="AJ10" s="3">
        <v>0</v>
      </c>
      <c r="AK10" s="3">
        <v>157</v>
      </c>
      <c r="AL10" s="3">
        <v>547</v>
      </c>
      <c r="AM10" s="3">
        <v>2262</v>
      </c>
      <c r="AN10" s="3">
        <v>3057</v>
      </c>
      <c r="AO10" s="3">
        <v>0</v>
      </c>
      <c r="AP10" s="3">
        <v>1135</v>
      </c>
      <c r="AQ10" s="3">
        <v>9938</v>
      </c>
      <c r="AR10" s="3">
        <v>193</v>
      </c>
      <c r="AS10" s="3">
        <v>516</v>
      </c>
      <c r="AT10" s="3">
        <v>59</v>
      </c>
      <c r="AU10" s="3">
        <v>52</v>
      </c>
      <c r="AV10" s="3">
        <v>673</v>
      </c>
      <c r="AW10" s="3">
        <v>4195</v>
      </c>
      <c r="AX10" s="3">
        <v>11767</v>
      </c>
      <c r="AY10" s="3">
        <v>269</v>
      </c>
      <c r="AZ10" s="3">
        <v>0</v>
      </c>
      <c r="BA10" s="3">
        <v>1159</v>
      </c>
      <c r="BB10" s="3">
        <v>251</v>
      </c>
      <c r="BC10" s="3">
        <v>84</v>
      </c>
      <c r="BD10" s="3">
        <v>695</v>
      </c>
      <c r="BE10" s="3">
        <v>1498</v>
      </c>
      <c r="BF10" s="3">
        <v>0</v>
      </c>
      <c r="BG10" s="56"/>
    </row>
    <row r="11" spans="2:113" x14ac:dyDescent="0.25">
      <c r="B11" s="5" t="s">
        <v>11</v>
      </c>
      <c r="C11" s="2">
        <v>37572738</v>
      </c>
      <c r="D11" s="2">
        <v>31777868</v>
      </c>
      <c r="E11" s="2">
        <v>5046618</v>
      </c>
      <c r="F11" s="4">
        <v>493641</v>
      </c>
      <c r="G11" s="3">
        <v>2509</v>
      </c>
      <c r="H11" s="3">
        <v>6995</v>
      </c>
      <c r="I11" s="3">
        <v>38916</v>
      </c>
      <c r="J11" s="3">
        <v>3472</v>
      </c>
      <c r="K11" s="3" t="e">
        <f>NA()</f>
        <v>#N/A</v>
      </c>
      <c r="L11" s="3">
        <v>15150</v>
      </c>
      <c r="M11" s="3">
        <v>6764</v>
      </c>
      <c r="N11" s="3">
        <v>474</v>
      </c>
      <c r="O11" s="3">
        <v>3199</v>
      </c>
      <c r="P11" s="3">
        <v>21004</v>
      </c>
      <c r="Q11" s="3">
        <v>10790</v>
      </c>
      <c r="R11" s="3">
        <v>11906</v>
      </c>
      <c r="S11" s="3">
        <v>5331</v>
      </c>
      <c r="T11" s="3">
        <v>21251</v>
      </c>
      <c r="U11" s="3">
        <v>5891</v>
      </c>
      <c r="V11" s="3">
        <v>2284</v>
      </c>
      <c r="W11" s="3">
        <v>2790</v>
      </c>
      <c r="X11" s="3">
        <v>3763</v>
      </c>
      <c r="Y11" s="3">
        <v>5180</v>
      </c>
      <c r="Z11" s="3">
        <v>1256</v>
      </c>
      <c r="AA11" s="3">
        <v>7902</v>
      </c>
      <c r="AB11" s="3">
        <v>14356</v>
      </c>
      <c r="AC11" s="3">
        <v>8921</v>
      </c>
      <c r="AD11" s="3">
        <v>8539</v>
      </c>
      <c r="AE11" s="3">
        <v>2556</v>
      </c>
      <c r="AF11" s="3">
        <v>6729</v>
      </c>
      <c r="AG11" s="3">
        <v>3060</v>
      </c>
      <c r="AH11" s="3">
        <v>3302</v>
      </c>
      <c r="AI11" s="3">
        <v>27968</v>
      </c>
      <c r="AJ11" s="3">
        <v>1327</v>
      </c>
      <c r="AK11" s="3">
        <v>12057</v>
      </c>
      <c r="AL11" s="3">
        <v>5921</v>
      </c>
      <c r="AM11" s="3">
        <v>31261</v>
      </c>
      <c r="AN11" s="3">
        <v>11195</v>
      </c>
      <c r="AO11" s="3">
        <v>1827</v>
      </c>
      <c r="AP11" s="3">
        <v>10653</v>
      </c>
      <c r="AQ11" s="3">
        <v>6671</v>
      </c>
      <c r="AR11" s="3">
        <v>22724</v>
      </c>
      <c r="AS11" s="3">
        <v>10466</v>
      </c>
      <c r="AT11" s="3">
        <v>1648</v>
      </c>
      <c r="AU11" s="3">
        <v>4110</v>
      </c>
      <c r="AV11" s="3">
        <v>826</v>
      </c>
      <c r="AW11" s="3">
        <v>5802</v>
      </c>
      <c r="AX11" s="3">
        <v>43005</v>
      </c>
      <c r="AY11" s="3">
        <v>12172</v>
      </c>
      <c r="AZ11" s="3">
        <v>544</v>
      </c>
      <c r="BA11" s="3">
        <v>15625</v>
      </c>
      <c r="BB11" s="3">
        <v>34569</v>
      </c>
      <c r="BC11" s="3">
        <v>1413</v>
      </c>
      <c r="BD11" s="3">
        <v>5681</v>
      </c>
      <c r="BE11" s="3">
        <v>1886</v>
      </c>
      <c r="BF11" s="3">
        <v>2323</v>
      </c>
      <c r="BG11" s="56"/>
      <c r="BH11" s="53"/>
      <c r="BI11" s="57">
        <v>3</v>
      </c>
      <c r="BJ11">
        <f t="shared" ref="BJ11:BM11" si="2">CHOOSE($BI$11,G177,G118,G59)</f>
        <v>109210</v>
      </c>
      <c r="BK11">
        <f t="shared" si="2"/>
        <v>84068</v>
      </c>
      <c r="BL11">
        <f t="shared" si="2"/>
        <v>206842</v>
      </c>
      <c r="BM11">
        <f t="shared" si="2"/>
        <v>64967</v>
      </c>
      <c r="BN11">
        <f>CHOOSE($BI$11,K177,K118,K59)</f>
        <v>566986</v>
      </c>
      <c r="BO11">
        <f t="shared" ref="BO11:DI11" si="3">CHOOSE($BI$11,L177,L118,L59)</f>
        <v>161530</v>
      </c>
      <c r="BP11">
        <f t="shared" si="3"/>
        <v>87023</v>
      </c>
      <c r="BQ11">
        <f t="shared" si="3"/>
        <v>25149</v>
      </c>
      <c r="BR11">
        <f t="shared" si="3"/>
        <v>59513</v>
      </c>
      <c r="BS11">
        <f t="shared" si="3"/>
        <v>428325</v>
      </c>
      <c r="BT11">
        <f t="shared" si="3"/>
        <v>252262</v>
      </c>
      <c r="BU11">
        <f t="shared" si="3"/>
        <v>61509</v>
      </c>
      <c r="BV11">
        <f t="shared" si="3"/>
        <v>55191</v>
      </c>
      <c r="BW11">
        <f t="shared" si="3"/>
        <v>277953</v>
      </c>
      <c r="BX11">
        <f t="shared" si="3"/>
        <v>144597</v>
      </c>
      <c r="BY11">
        <f t="shared" si="3"/>
        <v>73325</v>
      </c>
      <c r="BZ11">
        <f t="shared" si="3"/>
        <v>93134</v>
      </c>
      <c r="CA11">
        <f t="shared" si="3"/>
        <v>103004</v>
      </c>
      <c r="CB11">
        <f t="shared" si="3"/>
        <v>95956</v>
      </c>
      <c r="CC11">
        <f t="shared" si="3"/>
        <v>38574</v>
      </c>
      <c r="CD11">
        <f t="shared" si="3"/>
        <v>157664</v>
      </c>
      <c r="CE11">
        <f t="shared" si="3"/>
        <v>158156</v>
      </c>
      <c r="CF11">
        <f t="shared" si="3"/>
        <v>175733</v>
      </c>
      <c r="CG11">
        <f t="shared" si="3"/>
        <v>115946</v>
      </c>
      <c r="CH11">
        <f t="shared" si="3"/>
        <v>66947</v>
      </c>
      <c r="CI11">
        <f t="shared" si="3"/>
        <v>142754</v>
      </c>
      <c r="CJ11">
        <f t="shared" si="3"/>
        <v>33832</v>
      </c>
      <c r="CK11">
        <f t="shared" si="3"/>
        <v>48816</v>
      </c>
      <c r="CL11">
        <f t="shared" si="3"/>
        <v>98882</v>
      </c>
      <c r="CM11">
        <f t="shared" si="3"/>
        <v>38696</v>
      </c>
      <c r="CN11">
        <f t="shared" si="3"/>
        <v>219202</v>
      </c>
      <c r="CO11">
        <f t="shared" si="3"/>
        <v>63921</v>
      </c>
      <c r="CP11">
        <f t="shared" si="3"/>
        <v>405864</v>
      </c>
      <c r="CQ11">
        <f t="shared" si="3"/>
        <v>238663</v>
      </c>
      <c r="CR11">
        <f t="shared" si="3"/>
        <v>23959</v>
      </c>
      <c r="CS11">
        <f t="shared" si="3"/>
        <v>199202</v>
      </c>
      <c r="CT11">
        <f t="shared" si="3"/>
        <v>102572</v>
      </c>
      <c r="CU11">
        <f t="shared" si="3"/>
        <v>108182</v>
      </c>
      <c r="CV11">
        <f t="shared" si="3"/>
        <v>237156</v>
      </c>
      <c r="CW11">
        <f t="shared" si="3"/>
        <v>30498</v>
      </c>
      <c r="CX11">
        <f t="shared" si="3"/>
        <v>127418</v>
      </c>
      <c r="CY11">
        <f t="shared" si="3"/>
        <v>22534</v>
      </c>
      <c r="CZ11">
        <f t="shared" si="3"/>
        <v>163843</v>
      </c>
      <c r="DA11">
        <f t="shared" si="3"/>
        <v>402187</v>
      </c>
      <c r="DB11">
        <f t="shared" si="3"/>
        <v>82165</v>
      </c>
      <c r="DC11">
        <f t="shared" si="3"/>
        <v>20056</v>
      </c>
      <c r="DD11">
        <f t="shared" si="3"/>
        <v>238540</v>
      </c>
      <c r="DE11">
        <f t="shared" si="3"/>
        <v>180462</v>
      </c>
      <c r="DF11">
        <f t="shared" si="3"/>
        <v>47425</v>
      </c>
      <c r="DG11">
        <f t="shared" si="3"/>
        <v>97724</v>
      </c>
      <c r="DH11">
        <f t="shared" si="3"/>
        <v>32228</v>
      </c>
      <c r="DI11">
        <f t="shared" si="3"/>
        <v>74500</v>
      </c>
    </row>
    <row r="12" spans="2:113" x14ac:dyDescent="0.25">
      <c r="B12" s="5" t="s">
        <v>12</v>
      </c>
      <c r="C12" s="2">
        <v>5123944</v>
      </c>
      <c r="D12" s="2">
        <v>4131357</v>
      </c>
      <c r="E12" s="2">
        <v>751921</v>
      </c>
      <c r="F12" s="4">
        <v>205060</v>
      </c>
      <c r="G12" s="3">
        <v>3108</v>
      </c>
      <c r="H12" s="3">
        <v>3457</v>
      </c>
      <c r="I12" s="3">
        <v>10589</v>
      </c>
      <c r="J12" s="3">
        <v>1043</v>
      </c>
      <c r="K12" s="3">
        <v>22152</v>
      </c>
      <c r="L12" s="3" t="e">
        <f>NA()</f>
        <v>#N/A</v>
      </c>
      <c r="M12" s="3">
        <v>1317</v>
      </c>
      <c r="N12" s="3">
        <v>70</v>
      </c>
      <c r="O12" s="3">
        <v>488</v>
      </c>
      <c r="P12" s="3">
        <v>8615</v>
      </c>
      <c r="Q12" s="3">
        <v>5834</v>
      </c>
      <c r="R12" s="3">
        <v>2536</v>
      </c>
      <c r="S12" s="3">
        <v>2660</v>
      </c>
      <c r="T12" s="3">
        <v>6374</v>
      </c>
      <c r="U12" s="3">
        <v>4336</v>
      </c>
      <c r="V12" s="3">
        <v>2776</v>
      </c>
      <c r="W12" s="3">
        <v>5283</v>
      </c>
      <c r="X12" s="3">
        <v>2500</v>
      </c>
      <c r="Y12" s="3">
        <v>5048</v>
      </c>
      <c r="Z12" s="3">
        <v>20</v>
      </c>
      <c r="AA12" s="3">
        <v>2844</v>
      </c>
      <c r="AB12" s="3">
        <v>5939</v>
      </c>
      <c r="AC12" s="3">
        <v>3343</v>
      </c>
      <c r="AD12" s="3">
        <v>2992</v>
      </c>
      <c r="AE12" s="3">
        <v>835</v>
      </c>
      <c r="AF12" s="3">
        <v>3771</v>
      </c>
      <c r="AG12" s="3">
        <v>2021</v>
      </c>
      <c r="AH12" s="3">
        <v>4472</v>
      </c>
      <c r="AI12" s="3">
        <v>3789</v>
      </c>
      <c r="AJ12" s="3">
        <v>679</v>
      </c>
      <c r="AK12" s="3">
        <v>2464</v>
      </c>
      <c r="AL12" s="3">
        <v>6520</v>
      </c>
      <c r="AM12" s="3">
        <v>7250</v>
      </c>
      <c r="AN12" s="3">
        <v>4378</v>
      </c>
      <c r="AO12" s="3">
        <v>1918</v>
      </c>
      <c r="AP12" s="3">
        <v>4533</v>
      </c>
      <c r="AQ12" s="3">
        <v>4582</v>
      </c>
      <c r="AR12" s="3">
        <v>2419</v>
      </c>
      <c r="AS12" s="3">
        <v>3950</v>
      </c>
      <c r="AT12" s="3">
        <v>137</v>
      </c>
      <c r="AU12" s="3">
        <v>2383</v>
      </c>
      <c r="AV12" s="3">
        <v>756</v>
      </c>
      <c r="AW12" s="3">
        <v>2535</v>
      </c>
      <c r="AX12" s="3">
        <v>17355</v>
      </c>
      <c r="AY12" s="3">
        <v>6398</v>
      </c>
      <c r="AZ12" s="3">
        <v>503</v>
      </c>
      <c r="BA12" s="3">
        <v>3796</v>
      </c>
      <c r="BB12" s="3">
        <v>4853</v>
      </c>
      <c r="BC12" s="3">
        <v>837</v>
      </c>
      <c r="BD12" s="3">
        <v>3000</v>
      </c>
      <c r="BE12" s="3">
        <v>5602</v>
      </c>
      <c r="BF12" s="3">
        <v>1144</v>
      </c>
      <c r="BG12" s="56"/>
      <c r="BH12" s="53"/>
      <c r="BI12" t="s">
        <v>62</v>
      </c>
      <c r="BJ12">
        <f>SUM(G59,G118,G177)</f>
        <v>315237</v>
      </c>
      <c r="BK12">
        <f t="shared" ref="BK12:DI12" si="4">SUM(H59,H118,H177)</f>
        <v>267610</v>
      </c>
      <c r="BL12">
        <f t="shared" si="4"/>
        <v>595426</v>
      </c>
      <c r="BM12">
        <f t="shared" si="4"/>
        <v>206457</v>
      </c>
      <c r="BN12">
        <f t="shared" si="4"/>
        <v>1703317</v>
      </c>
      <c r="BO12">
        <f t="shared" si="4"/>
        <v>462773</v>
      </c>
      <c r="BP12">
        <f t="shared" si="4"/>
        <v>267678</v>
      </c>
      <c r="BQ12">
        <f t="shared" si="4"/>
        <v>81835</v>
      </c>
      <c r="BR12">
        <f t="shared" si="4"/>
        <v>165297</v>
      </c>
      <c r="BS12">
        <f t="shared" si="4"/>
        <v>1293380</v>
      </c>
      <c r="BT12">
        <f t="shared" si="4"/>
        <v>746146</v>
      </c>
      <c r="BU12">
        <f t="shared" si="4"/>
        <v>172667</v>
      </c>
      <c r="BV12">
        <f t="shared" si="4"/>
        <v>166144</v>
      </c>
      <c r="BW12">
        <f t="shared" si="4"/>
        <v>824540</v>
      </c>
      <c r="BX12">
        <f t="shared" si="4"/>
        <v>417995</v>
      </c>
      <c r="BY12">
        <f t="shared" si="4"/>
        <v>214763</v>
      </c>
      <c r="BZ12">
        <f t="shared" si="4"/>
        <v>277995</v>
      </c>
      <c r="CA12">
        <f t="shared" si="4"/>
        <v>295259</v>
      </c>
      <c r="CB12">
        <f t="shared" si="4"/>
        <v>270680</v>
      </c>
      <c r="CC12">
        <f t="shared" si="4"/>
        <v>104512</v>
      </c>
      <c r="CD12">
        <f t="shared" si="4"/>
        <v>482571</v>
      </c>
      <c r="CE12">
        <f t="shared" si="4"/>
        <v>448177</v>
      </c>
      <c r="CF12">
        <f t="shared" si="4"/>
        <v>540445</v>
      </c>
      <c r="CG12">
        <f t="shared" si="4"/>
        <v>323964</v>
      </c>
      <c r="CH12">
        <f t="shared" si="4"/>
        <v>203907</v>
      </c>
      <c r="CI12">
        <f t="shared" si="4"/>
        <v>429213</v>
      </c>
      <c r="CJ12">
        <f t="shared" si="4"/>
        <v>100906</v>
      </c>
      <c r="CK12">
        <f t="shared" si="4"/>
        <v>145156</v>
      </c>
      <c r="CL12">
        <f t="shared" si="4"/>
        <v>324234</v>
      </c>
      <c r="CM12">
        <f t="shared" si="4"/>
        <v>120372</v>
      </c>
      <c r="CN12">
        <f t="shared" si="4"/>
        <v>629543</v>
      </c>
      <c r="CO12">
        <f t="shared" si="4"/>
        <v>175790</v>
      </c>
      <c r="CP12">
        <f t="shared" si="4"/>
        <v>1146803</v>
      </c>
      <c r="CQ12">
        <f t="shared" si="4"/>
        <v>670835</v>
      </c>
      <c r="CR12">
        <f t="shared" si="4"/>
        <v>74972</v>
      </c>
      <c r="CS12">
        <f t="shared" si="4"/>
        <v>593264</v>
      </c>
      <c r="CT12">
        <f t="shared" si="4"/>
        <v>274197</v>
      </c>
      <c r="CU12">
        <f t="shared" si="4"/>
        <v>318162</v>
      </c>
      <c r="CV12">
        <f t="shared" si="4"/>
        <v>662093</v>
      </c>
      <c r="CW12">
        <f t="shared" si="4"/>
        <v>86511</v>
      </c>
      <c r="CX12">
        <f t="shared" si="4"/>
        <v>366413</v>
      </c>
      <c r="CY12">
        <f t="shared" si="4"/>
        <v>79832</v>
      </c>
      <c r="CZ12">
        <f t="shared" si="4"/>
        <v>461221</v>
      </c>
      <c r="DA12">
        <f t="shared" si="4"/>
        <v>1218667</v>
      </c>
      <c r="DB12">
        <f t="shared" si="4"/>
        <v>230917</v>
      </c>
      <c r="DC12">
        <f t="shared" si="4"/>
        <v>56608</v>
      </c>
      <c r="DD12">
        <f t="shared" si="4"/>
        <v>699769</v>
      </c>
      <c r="DE12">
        <f t="shared" si="4"/>
        <v>537268</v>
      </c>
      <c r="DF12">
        <f t="shared" si="4"/>
        <v>142730</v>
      </c>
      <c r="DG12">
        <f t="shared" si="4"/>
        <v>314334</v>
      </c>
      <c r="DH12">
        <f t="shared" si="4"/>
        <v>92405</v>
      </c>
      <c r="DI12">
        <f t="shared" si="4"/>
        <v>210603</v>
      </c>
    </row>
    <row r="13" spans="2:113" x14ac:dyDescent="0.25">
      <c r="B13" s="5" t="s">
        <v>13</v>
      </c>
      <c r="C13" s="2">
        <v>3555319</v>
      </c>
      <c r="D13" s="2">
        <v>3114940</v>
      </c>
      <c r="E13" s="2">
        <v>334918</v>
      </c>
      <c r="F13" s="4">
        <v>80311</v>
      </c>
      <c r="G13" s="3">
        <v>46</v>
      </c>
      <c r="H13" s="3">
        <v>439</v>
      </c>
      <c r="I13" s="3">
        <v>3167</v>
      </c>
      <c r="J13" s="3">
        <v>200</v>
      </c>
      <c r="K13" s="3">
        <v>3161</v>
      </c>
      <c r="L13" s="3">
        <v>367</v>
      </c>
      <c r="M13" s="3" t="e">
        <f>NA()</f>
        <v>#N/A</v>
      </c>
      <c r="N13" s="3">
        <v>22</v>
      </c>
      <c r="O13" s="3">
        <v>288</v>
      </c>
      <c r="P13" s="3">
        <v>6578</v>
      </c>
      <c r="Q13" s="3">
        <v>1702</v>
      </c>
      <c r="R13" s="3">
        <v>408</v>
      </c>
      <c r="S13" s="3">
        <v>97</v>
      </c>
      <c r="T13" s="3">
        <v>912</v>
      </c>
      <c r="U13" s="3">
        <v>53</v>
      </c>
      <c r="V13" s="3">
        <v>0</v>
      </c>
      <c r="W13" s="3">
        <v>0</v>
      </c>
      <c r="X13" s="3">
        <v>124</v>
      </c>
      <c r="Y13" s="3">
        <v>909</v>
      </c>
      <c r="Z13" s="3">
        <v>1224</v>
      </c>
      <c r="AA13" s="3">
        <v>1752</v>
      </c>
      <c r="AB13" s="3">
        <v>8743</v>
      </c>
      <c r="AC13" s="3">
        <v>753</v>
      </c>
      <c r="AD13" s="3">
        <v>605</v>
      </c>
      <c r="AE13" s="3">
        <v>276</v>
      </c>
      <c r="AF13" s="3">
        <v>358</v>
      </c>
      <c r="AG13" s="3">
        <v>50</v>
      </c>
      <c r="AH13" s="3">
        <v>45</v>
      </c>
      <c r="AI13" s="3">
        <v>172</v>
      </c>
      <c r="AJ13" s="3">
        <v>1009</v>
      </c>
      <c r="AK13" s="3">
        <v>5665</v>
      </c>
      <c r="AL13" s="3">
        <v>444</v>
      </c>
      <c r="AM13" s="3">
        <v>23310</v>
      </c>
      <c r="AN13" s="3">
        <v>3379</v>
      </c>
      <c r="AO13" s="3">
        <v>0</v>
      </c>
      <c r="AP13" s="3">
        <v>287</v>
      </c>
      <c r="AQ13" s="3">
        <v>415</v>
      </c>
      <c r="AR13" s="3">
        <v>35</v>
      </c>
      <c r="AS13" s="3">
        <v>2214</v>
      </c>
      <c r="AT13" s="3">
        <v>1558</v>
      </c>
      <c r="AU13" s="3">
        <v>940</v>
      </c>
      <c r="AV13" s="3">
        <v>0</v>
      </c>
      <c r="AW13" s="3">
        <v>260</v>
      </c>
      <c r="AX13" s="3">
        <v>3279</v>
      </c>
      <c r="AY13" s="3">
        <v>45</v>
      </c>
      <c r="AZ13" s="3">
        <v>709</v>
      </c>
      <c r="BA13" s="3">
        <v>1729</v>
      </c>
      <c r="BB13" s="3">
        <v>1593</v>
      </c>
      <c r="BC13" s="3">
        <v>174</v>
      </c>
      <c r="BD13" s="3">
        <v>711</v>
      </c>
      <c r="BE13" s="3">
        <v>104</v>
      </c>
      <c r="BF13" s="3">
        <v>3228</v>
      </c>
      <c r="BG13" s="56"/>
    </row>
    <row r="14" spans="2:113" x14ac:dyDescent="0.25">
      <c r="B14" s="5" t="s">
        <v>14</v>
      </c>
      <c r="C14" s="2">
        <v>906576</v>
      </c>
      <c r="D14" s="2">
        <v>782216</v>
      </c>
      <c r="E14" s="2">
        <v>86003</v>
      </c>
      <c r="F14" s="4">
        <v>34757</v>
      </c>
      <c r="G14" s="3">
        <v>119</v>
      </c>
      <c r="H14" s="3">
        <v>692</v>
      </c>
      <c r="I14" s="3">
        <v>188</v>
      </c>
      <c r="J14" s="3">
        <v>0</v>
      </c>
      <c r="K14" s="3">
        <v>2221</v>
      </c>
      <c r="L14" s="3">
        <v>0</v>
      </c>
      <c r="M14" s="3">
        <v>1489</v>
      </c>
      <c r="N14" s="3" t="e">
        <f>NA()</f>
        <v>#N/A</v>
      </c>
      <c r="O14" s="3">
        <v>11</v>
      </c>
      <c r="P14" s="3">
        <v>715</v>
      </c>
      <c r="Q14" s="3">
        <v>179</v>
      </c>
      <c r="R14" s="3">
        <v>0</v>
      </c>
      <c r="S14" s="3">
        <v>32</v>
      </c>
      <c r="T14" s="3">
        <v>567</v>
      </c>
      <c r="U14" s="3">
        <v>62</v>
      </c>
      <c r="V14" s="3">
        <v>30</v>
      </c>
      <c r="W14" s="3">
        <v>113</v>
      </c>
      <c r="X14" s="3">
        <v>0</v>
      </c>
      <c r="Y14" s="3">
        <v>178</v>
      </c>
      <c r="Z14" s="3">
        <v>0</v>
      </c>
      <c r="AA14" s="3">
        <v>5649</v>
      </c>
      <c r="AB14" s="3">
        <v>157</v>
      </c>
      <c r="AC14" s="3">
        <v>227</v>
      </c>
      <c r="AD14" s="3">
        <v>351</v>
      </c>
      <c r="AE14" s="3">
        <v>58</v>
      </c>
      <c r="AF14" s="3">
        <v>80</v>
      </c>
      <c r="AG14" s="3">
        <v>0</v>
      </c>
      <c r="AH14" s="3">
        <v>91</v>
      </c>
      <c r="AI14" s="3">
        <v>572</v>
      </c>
      <c r="AJ14" s="3">
        <v>99</v>
      </c>
      <c r="AK14" s="3">
        <v>5846</v>
      </c>
      <c r="AL14" s="3">
        <v>85</v>
      </c>
      <c r="AM14" s="3">
        <v>3566</v>
      </c>
      <c r="AN14" s="3">
        <v>1349</v>
      </c>
      <c r="AO14" s="3">
        <v>0</v>
      </c>
      <c r="AP14" s="3">
        <v>191</v>
      </c>
      <c r="AQ14" s="3">
        <v>0</v>
      </c>
      <c r="AR14" s="3">
        <v>0</v>
      </c>
      <c r="AS14" s="3">
        <v>6828</v>
      </c>
      <c r="AT14" s="3">
        <v>135</v>
      </c>
      <c r="AU14" s="3">
        <v>298</v>
      </c>
      <c r="AV14" s="3">
        <v>0</v>
      </c>
      <c r="AW14" s="3">
        <v>344</v>
      </c>
      <c r="AX14" s="3">
        <v>133</v>
      </c>
      <c r="AY14" s="3">
        <v>166</v>
      </c>
      <c r="AZ14" s="3">
        <v>0</v>
      </c>
      <c r="BA14" s="3">
        <v>1746</v>
      </c>
      <c r="BB14" s="3">
        <v>29</v>
      </c>
      <c r="BC14" s="3">
        <v>161</v>
      </c>
      <c r="BD14" s="3">
        <v>0</v>
      </c>
      <c r="BE14" s="3">
        <v>0</v>
      </c>
      <c r="BF14" s="3">
        <v>56</v>
      </c>
      <c r="BG14" s="56"/>
      <c r="BH14" s="53"/>
      <c r="BI14" s="61">
        <v>2010</v>
      </c>
    </row>
    <row r="15" spans="2:113" x14ac:dyDescent="0.25">
      <c r="B15" s="5" t="s">
        <v>15</v>
      </c>
      <c r="C15" s="2">
        <v>624847</v>
      </c>
      <c r="D15" s="2">
        <v>500267</v>
      </c>
      <c r="E15" s="2">
        <v>61992</v>
      </c>
      <c r="F15" s="4">
        <v>53830</v>
      </c>
      <c r="G15" s="3">
        <v>79</v>
      </c>
      <c r="H15" s="3">
        <v>1247</v>
      </c>
      <c r="I15" s="3">
        <v>902</v>
      </c>
      <c r="J15" s="3">
        <v>35</v>
      </c>
      <c r="K15" s="3">
        <v>4999</v>
      </c>
      <c r="L15" s="3">
        <v>677</v>
      </c>
      <c r="M15" s="3">
        <v>618</v>
      </c>
      <c r="N15" s="3">
        <v>78</v>
      </c>
      <c r="O15" s="3" t="e">
        <f>NA()</f>
        <v>#N/A</v>
      </c>
      <c r="P15" s="3">
        <v>1705</v>
      </c>
      <c r="Q15" s="3">
        <v>1079</v>
      </c>
      <c r="R15" s="3">
        <v>38</v>
      </c>
      <c r="S15" s="3">
        <v>46</v>
      </c>
      <c r="T15" s="3">
        <v>795</v>
      </c>
      <c r="U15" s="3">
        <v>469</v>
      </c>
      <c r="V15" s="3">
        <v>133</v>
      </c>
      <c r="W15" s="3">
        <v>164</v>
      </c>
      <c r="X15" s="3">
        <v>112</v>
      </c>
      <c r="Y15" s="3">
        <v>283</v>
      </c>
      <c r="Z15" s="3">
        <v>194</v>
      </c>
      <c r="AA15" s="3">
        <v>14120</v>
      </c>
      <c r="AB15" s="3">
        <v>1524</v>
      </c>
      <c r="AC15" s="3">
        <v>944</v>
      </c>
      <c r="AD15" s="3">
        <v>393</v>
      </c>
      <c r="AE15" s="3">
        <v>44</v>
      </c>
      <c r="AF15" s="3">
        <v>337</v>
      </c>
      <c r="AG15" s="3">
        <v>0</v>
      </c>
      <c r="AH15" s="3">
        <v>172</v>
      </c>
      <c r="AI15" s="3">
        <v>42</v>
      </c>
      <c r="AJ15" s="3">
        <v>197</v>
      </c>
      <c r="AK15" s="3">
        <v>1451</v>
      </c>
      <c r="AL15" s="3">
        <v>116</v>
      </c>
      <c r="AM15" s="3">
        <v>3085</v>
      </c>
      <c r="AN15" s="3">
        <v>985</v>
      </c>
      <c r="AO15" s="3">
        <v>0</v>
      </c>
      <c r="AP15" s="3">
        <v>651</v>
      </c>
      <c r="AQ15" s="3">
        <v>0</v>
      </c>
      <c r="AR15" s="3">
        <v>157</v>
      </c>
      <c r="AS15" s="3">
        <v>1494</v>
      </c>
      <c r="AT15" s="3">
        <v>635</v>
      </c>
      <c r="AU15" s="3">
        <v>150</v>
      </c>
      <c r="AV15" s="3">
        <v>0</v>
      </c>
      <c r="AW15" s="3">
        <v>577</v>
      </c>
      <c r="AX15" s="3">
        <v>1473</v>
      </c>
      <c r="AY15" s="3">
        <v>116</v>
      </c>
      <c r="AZ15" s="3">
        <v>267</v>
      </c>
      <c r="BA15" s="3">
        <v>9537</v>
      </c>
      <c r="BB15" s="3">
        <v>481</v>
      </c>
      <c r="BC15" s="3">
        <v>293</v>
      </c>
      <c r="BD15" s="3">
        <v>721</v>
      </c>
      <c r="BE15" s="3">
        <v>215</v>
      </c>
      <c r="BF15" s="3">
        <v>0</v>
      </c>
      <c r="BG15" s="56"/>
      <c r="BI15" s="62">
        <v>2011</v>
      </c>
    </row>
    <row r="16" spans="2:113" x14ac:dyDescent="0.25">
      <c r="B16" s="5" t="s">
        <v>16</v>
      </c>
      <c r="C16" s="2">
        <v>19114620</v>
      </c>
      <c r="D16" s="2">
        <v>16032617</v>
      </c>
      <c r="E16" s="2">
        <v>2380288</v>
      </c>
      <c r="F16" s="4">
        <v>537148</v>
      </c>
      <c r="G16" s="3">
        <v>18599</v>
      </c>
      <c r="H16" s="3">
        <v>10704</v>
      </c>
      <c r="I16" s="3">
        <v>6473</v>
      </c>
      <c r="J16" s="3">
        <v>3321</v>
      </c>
      <c r="K16" s="3">
        <v>20386</v>
      </c>
      <c r="L16" s="3">
        <v>8766</v>
      </c>
      <c r="M16" s="3">
        <v>8975</v>
      </c>
      <c r="N16" s="3">
        <v>1099</v>
      </c>
      <c r="O16" s="3">
        <v>780</v>
      </c>
      <c r="P16" s="3" t="e">
        <f>NA()</f>
        <v>#N/A</v>
      </c>
      <c r="Q16" s="3">
        <v>42754</v>
      </c>
      <c r="R16" s="3">
        <v>3177</v>
      </c>
      <c r="S16" s="3">
        <v>1268</v>
      </c>
      <c r="T16" s="3">
        <v>22565</v>
      </c>
      <c r="U16" s="3">
        <v>13803</v>
      </c>
      <c r="V16" s="3">
        <v>3864</v>
      </c>
      <c r="W16" s="3">
        <v>5661</v>
      </c>
      <c r="X16" s="3">
        <v>6912</v>
      </c>
      <c r="Y16" s="3">
        <v>5550</v>
      </c>
      <c r="Z16" s="3">
        <v>7348</v>
      </c>
      <c r="AA16" s="3">
        <v>10442</v>
      </c>
      <c r="AB16" s="3">
        <v>15159</v>
      </c>
      <c r="AC16" s="3">
        <v>23400</v>
      </c>
      <c r="AD16" s="3">
        <v>5460</v>
      </c>
      <c r="AE16" s="3">
        <v>5490</v>
      </c>
      <c r="AF16" s="3">
        <v>10666</v>
      </c>
      <c r="AG16" s="3">
        <v>1758</v>
      </c>
      <c r="AH16" s="3">
        <v>945</v>
      </c>
      <c r="AI16" s="3">
        <v>1241</v>
      </c>
      <c r="AJ16" s="3">
        <v>2362</v>
      </c>
      <c r="AK16" s="3">
        <v>27606</v>
      </c>
      <c r="AL16" s="3">
        <v>2853</v>
      </c>
      <c r="AM16" s="3">
        <v>53009</v>
      </c>
      <c r="AN16" s="3">
        <v>23133</v>
      </c>
      <c r="AO16" s="3">
        <v>239</v>
      </c>
      <c r="AP16" s="3">
        <v>22927</v>
      </c>
      <c r="AQ16" s="3">
        <v>3142</v>
      </c>
      <c r="AR16" s="3">
        <v>2919</v>
      </c>
      <c r="AS16" s="3">
        <v>25659</v>
      </c>
      <c r="AT16" s="3">
        <v>3050</v>
      </c>
      <c r="AU16" s="3">
        <v>11366</v>
      </c>
      <c r="AV16" s="3">
        <v>1070</v>
      </c>
      <c r="AW16" s="3">
        <v>16275</v>
      </c>
      <c r="AX16" s="3">
        <v>28564</v>
      </c>
      <c r="AY16" s="3">
        <v>2499</v>
      </c>
      <c r="AZ16" s="3">
        <v>2747</v>
      </c>
      <c r="BA16" s="3">
        <v>25697</v>
      </c>
      <c r="BB16" s="3">
        <v>4943</v>
      </c>
      <c r="BC16" s="3">
        <v>3533</v>
      </c>
      <c r="BD16" s="3">
        <v>6216</v>
      </c>
      <c r="BE16" s="3">
        <v>773</v>
      </c>
      <c r="BF16" s="3">
        <v>21638</v>
      </c>
      <c r="BG16" s="56"/>
      <c r="BI16" s="63">
        <v>2012</v>
      </c>
    </row>
    <row r="17" spans="2:113" x14ac:dyDescent="0.25">
      <c r="B17" s="5" t="s">
        <v>17</v>
      </c>
      <c r="C17" s="2">
        <v>9796547</v>
      </c>
      <c r="D17" s="2">
        <v>8231384</v>
      </c>
      <c r="E17" s="2">
        <v>1236302</v>
      </c>
      <c r="F17" s="4">
        <v>277466</v>
      </c>
      <c r="G17" s="3">
        <v>13864</v>
      </c>
      <c r="H17" s="3">
        <v>2654</v>
      </c>
      <c r="I17" s="3">
        <v>6657</v>
      </c>
      <c r="J17" s="3">
        <v>1041</v>
      </c>
      <c r="K17" s="3">
        <v>14174</v>
      </c>
      <c r="L17" s="3">
        <v>4710</v>
      </c>
      <c r="M17" s="3">
        <v>1829</v>
      </c>
      <c r="N17" s="3">
        <v>226</v>
      </c>
      <c r="O17" s="3">
        <v>1352</v>
      </c>
      <c r="P17" s="3">
        <v>42870</v>
      </c>
      <c r="Q17" s="3" t="e">
        <f>NA()</f>
        <v>#N/A</v>
      </c>
      <c r="R17" s="3">
        <v>1409</v>
      </c>
      <c r="S17" s="3">
        <v>936</v>
      </c>
      <c r="T17" s="3">
        <v>7143</v>
      </c>
      <c r="U17" s="3">
        <v>5972</v>
      </c>
      <c r="V17" s="3">
        <v>1687</v>
      </c>
      <c r="W17" s="3">
        <v>1497</v>
      </c>
      <c r="X17" s="3">
        <v>6172</v>
      </c>
      <c r="Y17" s="3">
        <v>4100</v>
      </c>
      <c r="Z17" s="3">
        <v>222</v>
      </c>
      <c r="AA17" s="3">
        <v>3619</v>
      </c>
      <c r="AB17" s="3">
        <v>4153</v>
      </c>
      <c r="AC17" s="3">
        <v>9949</v>
      </c>
      <c r="AD17" s="3">
        <v>2237</v>
      </c>
      <c r="AE17" s="3">
        <v>3280</v>
      </c>
      <c r="AF17" s="3">
        <v>3377</v>
      </c>
      <c r="AG17" s="3">
        <v>251</v>
      </c>
      <c r="AH17" s="3">
        <v>1283</v>
      </c>
      <c r="AI17" s="3">
        <v>3783</v>
      </c>
      <c r="AJ17" s="3">
        <v>15</v>
      </c>
      <c r="AK17" s="3">
        <v>4920</v>
      </c>
      <c r="AL17" s="3">
        <v>915</v>
      </c>
      <c r="AM17" s="3">
        <v>13957</v>
      </c>
      <c r="AN17" s="3">
        <v>16009</v>
      </c>
      <c r="AO17" s="3">
        <v>207</v>
      </c>
      <c r="AP17" s="3">
        <v>7501</v>
      </c>
      <c r="AQ17" s="3">
        <v>3299</v>
      </c>
      <c r="AR17" s="3">
        <v>453</v>
      </c>
      <c r="AS17" s="3">
        <v>9076</v>
      </c>
      <c r="AT17" s="3">
        <v>440</v>
      </c>
      <c r="AU17" s="3">
        <v>18611</v>
      </c>
      <c r="AV17" s="3">
        <v>257</v>
      </c>
      <c r="AW17" s="3">
        <v>17606</v>
      </c>
      <c r="AX17" s="3">
        <v>16198</v>
      </c>
      <c r="AY17" s="3">
        <v>20</v>
      </c>
      <c r="AZ17" s="3">
        <v>84</v>
      </c>
      <c r="BA17" s="3">
        <v>10702</v>
      </c>
      <c r="BB17" s="3">
        <v>1965</v>
      </c>
      <c r="BC17" s="3">
        <v>1237</v>
      </c>
      <c r="BD17" s="3">
        <v>3441</v>
      </c>
      <c r="BE17" s="3">
        <v>106</v>
      </c>
      <c r="BF17" s="3">
        <v>1730</v>
      </c>
      <c r="BG17" s="56"/>
      <c r="BI17" s="13"/>
    </row>
    <row r="18" spans="2:113" x14ac:dyDescent="0.25">
      <c r="B18" s="5" t="s">
        <v>18</v>
      </c>
      <c r="C18" s="2">
        <v>1374852</v>
      </c>
      <c r="D18" s="2">
        <v>1164145</v>
      </c>
      <c r="E18" s="2">
        <v>134827</v>
      </c>
      <c r="F18" s="4">
        <v>55145</v>
      </c>
      <c r="G18" s="3">
        <v>608</v>
      </c>
      <c r="H18" s="3">
        <v>1417</v>
      </c>
      <c r="I18" s="3">
        <v>1865</v>
      </c>
      <c r="J18" s="3">
        <v>24</v>
      </c>
      <c r="K18" s="3">
        <v>9756</v>
      </c>
      <c r="L18" s="3">
        <v>1216</v>
      </c>
      <c r="M18" s="3">
        <v>191</v>
      </c>
      <c r="N18" s="3">
        <v>278</v>
      </c>
      <c r="O18" s="3">
        <v>230</v>
      </c>
      <c r="P18" s="3">
        <v>2780</v>
      </c>
      <c r="Q18" s="3">
        <v>1448</v>
      </c>
      <c r="R18" s="3" t="e">
        <f>NA()</f>
        <v>#N/A</v>
      </c>
      <c r="S18" s="3">
        <v>404</v>
      </c>
      <c r="T18" s="3">
        <v>318</v>
      </c>
      <c r="U18" s="3">
        <v>292</v>
      </c>
      <c r="V18" s="3">
        <v>84</v>
      </c>
      <c r="W18" s="3">
        <v>1135</v>
      </c>
      <c r="X18" s="3">
        <v>485</v>
      </c>
      <c r="Y18" s="3">
        <v>207</v>
      </c>
      <c r="Z18" s="3">
        <v>91</v>
      </c>
      <c r="AA18" s="3">
        <v>2491</v>
      </c>
      <c r="AB18" s="3">
        <v>1266</v>
      </c>
      <c r="AC18" s="3">
        <v>321</v>
      </c>
      <c r="AD18" s="3">
        <v>192</v>
      </c>
      <c r="AE18" s="3">
        <v>44</v>
      </c>
      <c r="AF18" s="3">
        <v>944</v>
      </c>
      <c r="AG18" s="3">
        <v>131</v>
      </c>
      <c r="AH18" s="3">
        <v>75</v>
      </c>
      <c r="AI18" s="3">
        <v>760</v>
      </c>
      <c r="AJ18" s="3">
        <v>85</v>
      </c>
      <c r="AK18" s="3">
        <v>410</v>
      </c>
      <c r="AL18" s="3">
        <v>284</v>
      </c>
      <c r="AM18" s="3">
        <v>2382</v>
      </c>
      <c r="AN18" s="3">
        <v>2241</v>
      </c>
      <c r="AO18" s="3">
        <v>0</v>
      </c>
      <c r="AP18" s="3">
        <v>884</v>
      </c>
      <c r="AQ18" s="3">
        <v>1095</v>
      </c>
      <c r="AR18" s="3">
        <v>1763</v>
      </c>
      <c r="AS18" s="3">
        <v>1087</v>
      </c>
      <c r="AT18" s="3">
        <v>106</v>
      </c>
      <c r="AU18" s="3">
        <v>644</v>
      </c>
      <c r="AV18" s="3">
        <v>459</v>
      </c>
      <c r="AW18" s="3">
        <v>1314</v>
      </c>
      <c r="AX18" s="3">
        <v>3300</v>
      </c>
      <c r="AY18" s="3">
        <v>2183</v>
      </c>
      <c r="AZ18" s="3">
        <v>0</v>
      </c>
      <c r="BA18" s="3">
        <v>1393</v>
      </c>
      <c r="BB18" s="3">
        <v>5920</v>
      </c>
      <c r="BC18" s="3">
        <v>197</v>
      </c>
      <c r="BD18" s="3">
        <v>295</v>
      </c>
      <c r="BE18" s="3">
        <v>50</v>
      </c>
      <c r="BF18" s="3">
        <v>336</v>
      </c>
      <c r="BG18" s="56"/>
      <c r="BI18" s="13"/>
      <c r="BJ18" t="s">
        <v>1</v>
      </c>
      <c r="BK18" t="s">
        <v>64</v>
      </c>
      <c r="BM18" t="s">
        <v>2</v>
      </c>
      <c r="BO18" t="s">
        <v>3</v>
      </c>
    </row>
    <row r="19" spans="2:113" x14ac:dyDescent="0.25">
      <c r="B19" s="5" t="s">
        <v>19</v>
      </c>
      <c r="C19" s="2">
        <v>1573036</v>
      </c>
      <c r="D19" s="2">
        <v>1296975</v>
      </c>
      <c r="E19" s="2">
        <v>210151</v>
      </c>
      <c r="F19" s="4">
        <v>59283</v>
      </c>
      <c r="G19" s="3">
        <v>575</v>
      </c>
      <c r="H19" s="3">
        <v>1198</v>
      </c>
      <c r="I19" s="3">
        <v>2424</v>
      </c>
      <c r="J19" s="3">
        <v>291</v>
      </c>
      <c r="K19" s="3">
        <v>10280</v>
      </c>
      <c r="L19" s="3">
        <v>1186</v>
      </c>
      <c r="M19" s="3">
        <v>44</v>
      </c>
      <c r="N19" s="3">
        <v>120</v>
      </c>
      <c r="O19" s="3">
        <v>116</v>
      </c>
      <c r="P19" s="3">
        <v>2014</v>
      </c>
      <c r="Q19" s="3">
        <v>583</v>
      </c>
      <c r="R19" s="3">
        <v>206</v>
      </c>
      <c r="S19" s="3" t="e">
        <f>NA()</f>
        <v>#N/A</v>
      </c>
      <c r="T19" s="3">
        <v>532</v>
      </c>
      <c r="U19" s="3">
        <v>283</v>
      </c>
      <c r="V19" s="3">
        <v>90</v>
      </c>
      <c r="W19" s="3">
        <v>63</v>
      </c>
      <c r="X19" s="3">
        <v>83</v>
      </c>
      <c r="Y19" s="3">
        <v>54</v>
      </c>
      <c r="Z19" s="3">
        <v>0</v>
      </c>
      <c r="AA19" s="3">
        <v>107</v>
      </c>
      <c r="AB19" s="3">
        <v>338</v>
      </c>
      <c r="AC19" s="3">
        <v>683</v>
      </c>
      <c r="AD19" s="3">
        <v>637</v>
      </c>
      <c r="AE19" s="3">
        <v>87</v>
      </c>
      <c r="AF19" s="3">
        <v>214</v>
      </c>
      <c r="AG19" s="3">
        <v>3800</v>
      </c>
      <c r="AH19" s="3">
        <v>35</v>
      </c>
      <c r="AI19" s="3">
        <v>2535</v>
      </c>
      <c r="AJ19" s="3">
        <v>0</v>
      </c>
      <c r="AK19" s="3">
        <v>214</v>
      </c>
      <c r="AL19" s="3">
        <v>675</v>
      </c>
      <c r="AM19" s="3">
        <v>938</v>
      </c>
      <c r="AN19" s="3">
        <v>817</v>
      </c>
      <c r="AO19" s="3">
        <v>0</v>
      </c>
      <c r="AP19" s="3">
        <v>1018</v>
      </c>
      <c r="AQ19" s="3">
        <v>93</v>
      </c>
      <c r="AR19" s="3">
        <v>4963</v>
      </c>
      <c r="AS19" s="3">
        <v>169</v>
      </c>
      <c r="AT19" s="3">
        <v>0</v>
      </c>
      <c r="AU19" s="3">
        <v>205</v>
      </c>
      <c r="AV19" s="3">
        <v>118</v>
      </c>
      <c r="AW19" s="3">
        <v>1957</v>
      </c>
      <c r="AX19" s="3">
        <v>1352</v>
      </c>
      <c r="AY19" s="3">
        <v>6617</v>
      </c>
      <c r="AZ19" s="3">
        <v>0</v>
      </c>
      <c r="BA19" s="3">
        <v>269</v>
      </c>
      <c r="BB19" s="3">
        <v>10398</v>
      </c>
      <c r="BC19" s="3">
        <v>0</v>
      </c>
      <c r="BD19" s="3">
        <v>225</v>
      </c>
      <c r="BE19" s="3">
        <v>677</v>
      </c>
      <c r="BF19" s="3">
        <v>136</v>
      </c>
      <c r="BG19" s="56"/>
      <c r="BI19" s="60" t="s">
        <v>63</v>
      </c>
      <c r="BJ19">
        <f>CHOOSE($BI$11,C177,C118,C59)</f>
        <v>310212755</v>
      </c>
      <c r="BK19">
        <f>CHOOSE($BI$11,F177,F118,F59)</f>
        <v>7070345</v>
      </c>
      <c r="BM19">
        <f>CHOOSE($BI$11,D177,D118,D59)</f>
        <v>263612596</v>
      </c>
      <c r="BO19">
        <f>CHOOSE($BI$11,E177,E118,E59)</f>
        <v>37696597</v>
      </c>
    </row>
    <row r="20" spans="2:113" x14ac:dyDescent="0.25">
      <c r="B20" s="5" t="s">
        <v>20</v>
      </c>
      <c r="C20" s="2">
        <v>12725119</v>
      </c>
      <c r="D20" s="2">
        <v>11009321</v>
      </c>
      <c r="E20" s="2">
        <v>1441191</v>
      </c>
      <c r="F20" s="4">
        <v>208755</v>
      </c>
      <c r="G20" s="3">
        <v>883</v>
      </c>
      <c r="H20" s="3">
        <v>2250</v>
      </c>
      <c r="I20" s="3">
        <v>7139</v>
      </c>
      <c r="J20" s="3">
        <v>1587</v>
      </c>
      <c r="K20" s="3">
        <v>14940</v>
      </c>
      <c r="L20" s="3">
        <v>3036</v>
      </c>
      <c r="M20" s="3">
        <v>955</v>
      </c>
      <c r="N20" s="3">
        <v>234</v>
      </c>
      <c r="O20" s="3">
        <v>1066</v>
      </c>
      <c r="P20" s="3">
        <v>12687</v>
      </c>
      <c r="Q20" s="3">
        <v>8745</v>
      </c>
      <c r="R20" s="3">
        <v>869</v>
      </c>
      <c r="S20" s="3">
        <v>1384</v>
      </c>
      <c r="T20" s="3" t="e">
        <f>NA()</f>
        <v>#N/A</v>
      </c>
      <c r="U20" s="3">
        <v>16907</v>
      </c>
      <c r="V20" s="3">
        <v>8529</v>
      </c>
      <c r="W20" s="3">
        <v>2009</v>
      </c>
      <c r="X20" s="3">
        <v>2923</v>
      </c>
      <c r="Y20" s="3">
        <v>1229</v>
      </c>
      <c r="Z20" s="3">
        <v>526</v>
      </c>
      <c r="AA20" s="3">
        <v>1865</v>
      </c>
      <c r="AB20" s="3">
        <v>3296</v>
      </c>
      <c r="AC20" s="3">
        <v>12583</v>
      </c>
      <c r="AD20" s="3">
        <v>6537</v>
      </c>
      <c r="AE20" s="3">
        <v>2744</v>
      </c>
      <c r="AF20" s="3">
        <v>13264</v>
      </c>
      <c r="AG20" s="3">
        <v>228</v>
      </c>
      <c r="AH20" s="3">
        <v>1302</v>
      </c>
      <c r="AI20" s="3">
        <v>1478</v>
      </c>
      <c r="AJ20" s="3">
        <v>283</v>
      </c>
      <c r="AK20" s="3">
        <v>2366</v>
      </c>
      <c r="AL20" s="3">
        <v>1359</v>
      </c>
      <c r="AM20" s="3">
        <v>7561</v>
      </c>
      <c r="AN20" s="3">
        <v>3761</v>
      </c>
      <c r="AO20" s="3">
        <v>196</v>
      </c>
      <c r="AP20" s="3">
        <v>6872</v>
      </c>
      <c r="AQ20" s="3">
        <v>1491</v>
      </c>
      <c r="AR20" s="3">
        <v>954</v>
      </c>
      <c r="AS20" s="3">
        <v>4588</v>
      </c>
      <c r="AT20" s="3">
        <v>462</v>
      </c>
      <c r="AU20" s="3">
        <v>1583</v>
      </c>
      <c r="AV20" s="3">
        <v>394</v>
      </c>
      <c r="AW20" s="3">
        <v>4648</v>
      </c>
      <c r="AX20" s="3">
        <v>16780</v>
      </c>
      <c r="AY20" s="3">
        <v>1154</v>
      </c>
      <c r="AZ20" s="3">
        <v>156</v>
      </c>
      <c r="BA20" s="3">
        <v>4311</v>
      </c>
      <c r="BB20" s="3">
        <v>2704</v>
      </c>
      <c r="BC20" s="3">
        <v>1221</v>
      </c>
      <c r="BD20" s="3">
        <v>14414</v>
      </c>
      <c r="BE20" s="3">
        <v>302</v>
      </c>
      <c r="BF20" s="3">
        <v>2049</v>
      </c>
      <c r="BG20" s="56"/>
      <c r="BI20" t="s">
        <v>62</v>
      </c>
      <c r="BJ20">
        <f>SUM(C59,C118,C177)</f>
        <v>923741681</v>
      </c>
      <c r="BK20">
        <f>SUM(F59,F118,F177)</f>
        <v>20800990</v>
      </c>
      <c r="BM20">
        <f>SUM(D59,D118,D177)</f>
        <v>783252869</v>
      </c>
      <c r="BO20">
        <f>SUM(E59,E118,E177)</f>
        <v>114278183</v>
      </c>
    </row>
    <row r="21" spans="2:113" ht="15.75" thickBot="1" x14ac:dyDescent="0.3">
      <c r="B21" s="5" t="s">
        <v>21</v>
      </c>
      <c r="C21" s="2">
        <v>6457067</v>
      </c>
      <c r="D21" s="2">
        <v>5493090</v>
      </c>
      <c r="E21" s="2">
        <v>805228</v>
      </c>
      <c r="F21" s="4">
        <v>134137</v>
      </c>
      <c r="G21" s="3">
        <v>1625</v>
      </c>
      <c r="H21" s="3">
        <v>479</v>
      </c>
      <c r="I21" s="3">
        <v>2763</v>
      </c>
      <c r="J21" s="3">
        <v>564</v>
      </c>
      <c r="K21" s="3">
        <v>6033</v>
      </c>
      <c r="L21" s="3">
        <v>1225</v>
      </c>
      <c r="M21" s="3">
        <v>823</v>
      </c>
      <c r="N21" s="3">
        <v>639</v>
      </c>
      <c r="O21" s="3">
        <v>1045</v>
      </c>
      <c r="P21" s="3">
        <v>11472</v>
      </c>
      <c r="Q21" s="3">
        <v>2258</v>
      </c>
      <c r="R21" s="3">
        <v>856</v>
      </c>
      <c r="S21" s="3">
        <v>186</v>
      </c>
      <c r="T21" s="3">
        <v>28436</v>
      </c>
      <c r="U21" s="3" t="e">
        <f>NA()</f>
        <v>#N/A</v>
      </c>
      <c r="V21" s="3">
        <v>1678</v>
      </c>
      <c r="W21" s="3">
        <v>1624</v>
      </c>
      <c r="X21" s="3">
        <v>11177</v>
      </c>
      <c r="Y21" s="3">
        <v>736</v>
      </c>
      <c r="Z21" s="3">
        <v>0</v>
      </c>
      <c r="AA21" s="3">
        <v>1050</v>
      </c>
      <c r="AB21" s="3">
        <v>837</v>
      </c>
      <c r="AC21" s="3">
        <v>11017</v>
      </c>
      <c r="AD21" s="3">
        <v>1543</v>
      </c>
      <c r="AE21" s="3">
        <v>1948</v>
      </c>
      <c r="AF21" s="3">
        <v>4526</v>
      </c>
      <c r="AG21" s="3">
        <v>134</v>
      </c>
      <c r="AH21" s="3">
        <v>591</v>
      </c>
      <c r="AI21" s="3">
        <v>1011</v>
      </c>
      <c r="AJ21" s="3">
        <v>0</v>
      </c>
      <c r="AK21" s="3">
        <v>1537</v>
      </c>
      <c r="AL21" s="3">
        <v>219</v>
      </c>
      <c r="AM21" s="3">
        <v>2316</v>
      </c>
      <c r="AN21" s="3">
        <v>2665</v>
      </c>
      <c r="AO21" s="3">
        <v>113</v>
      </c>
      <c r="AP21" s="3">
        <v>11235</v>
      </c>
      <c r="AQ21" s="3">
        <v>1198</v>
      </c>
      <c r="AR21" s="3">
        <v>387</v>
      </c>
      <c r="AS21" s="3">
        <v>2419</v>
      </c>
      <c r="AT21" s="3">
        <v>0</v>
      </c>
      <c r="AU21" s="3">
        <v>1414</v>
      </c>
      <c r="AV21" s="3">
        <v>111</v>
      </c>
      <c r="AW21" s="3">
        <v>3547</v>
      </c>
      <c r="AX21" s="3">
        <v>4490</v>
      </c>
      <c r="AY21" s="3">
        <v>105</v>
      </c>
      <c r="AZ21" s="3">
        <v>0</v>
      </c>
      <c r="BA21" s="3">
        <v>1932</v>
      </c>
      <c r="BB21" s="3">
        <v>258</v>
      </c>
      <c r="BC21" s="3">
        <v>507</v>
      </c>
      <c r="BD21" s="3">
        <v>1727</v>
      </c>
      <c r="BE21" s="3">
        <v>1681</v>
      </c>
      <c r="BF21" s="3">
        <v>136</v>
      </c>
      <c r="BG21" s="56"/>
      <c r="BJ21" s="64">
        <f>CHOOSE($BI$8,BJ19,BJ20)</f>
        <v>310212755</v>
      </c>
      <c r="BK21" s="65">
        <f>CHOOSE($BI$8,BK19,BK20)</f>
        <v>7070345</v>
      </c>
      <c r="BM21" s="68">
        <f>CHOOSE($BI$8,BM19,BM20)</f>
        <v>263612596</v>
      </c>
      <c r="BO21" s="68">
        <f>CHOOSE($BI$8,BO19,BO20)</f>
        <v>37696597</v>
      </c>
    </row>
    <row r="22" spans="2:113" ht="15.75" thickBot="1" x14ac:dyDescent="0.3">
      <c r="B22" s="5" t="s">
        <v>22</v>
      </c>
      <c r="C22" s="2">
        <v>3035469</v>
      </c>
      <c r="D22" s="2">
        <v>2585979</v>
      </c>
      <c r="E22" s="2">
        <v>362938</v>
      </c>
      <c r="F22" s="4">
        <v>75760</v>
      </c>
      <c r="G22" s="3">
        <v>503</v>
      </c>
      <c r="H22" s="3">
        <v>951</v>
      </c>
      <c r="I22" s="3">
        <v>1590</v>
      </c>
      <c r="J22" s="3">
        <v>451</v>
      </c>
      <c r="K22" s="3">
        <v>3268</v>
      </c>
      <c r="L22" s="3">
        <v>3252</v>
      </c>
      <c r="M22" s="3">
        <v>112</v>
      </c>
      <c r="N22" s="3">
        <v>0</v>
      </c>
      <c r="O22" s="3">
        <v>151</v>
      </c>
      <c r="P22" s="3">
        <v>4335</v>
      </c>
      <c r="Q22" s="3">
        <v>596</v>
      </c>
      <c r="R22" s="3">
        <v>521</v>
      </c>
      <c r="S22" s="3">
        <v>290</v>
      </c>
      <c r="T22" s="3">
        <v>11969</v>
      </c>
      <c r="U22" s="3">
        <v>1716</v>
      </c>
      <c r="V22" s="3" t="e">
        <f>NA()</f>
        <v>#N/A</v>
      </c>
      <c r="W22" s="3">
        <v>918</v>
      </c>
      <c r="X22" s="3">
        <v>819</v>
      </c>
      <c r="Y22" s="3">
        <v>763</v>
      </c>
      <c r="Z22" s="3">
        <v>78</v>
      </c>
      <c r="AA22" s="3">
        <v>419</v>
      </c>
      <c r="AB22" s="3">
        <v>585</v>
      </c>
      <c r="AC22" s="3">
        <v>946</v>
      </c>
      <c r="AD22" s="3">
        <v>7505</v>
      </c>
      <c r="AE22" s="3">
        <v>751</v>
      </c>
      <c r="AF22" s="3">
        <v>4168</v>
      </c>
      <c r="AG22" s="3">
        <v>452</v>
      </c>
      <c r="AH22" s="3">
        <v>7698</v>
      </c>
      <c r="AI22" s="3">
        <v>681</v>
      </c>
      <c r="AJ22" s="3">
        <v>56</v>
      </c>
      <c r="AK22" s="3">
        <v>1018</v>
      </c>
      <c r="AL22" s="3">
        <v>114</v>
      </c>
      <c r="AM22" s="3">
        <v>1230</v>
      </c>
      <c r="AN22" s="3">
        <v>734</v>
      </c>
      <c r="AO22" s="3">
        <v>833</v>
      </c>
      <c r="AP22" s="3">
        <v>1127</v>
      </c>
      <c r="AQ22" s="3">
        <v>1465</v>
      </c>
      <c r="AR22" s="3">
        <v>348</v>
      </c>
      <c r="AS22" s="3">
        <v>451</v>
      </c>
      <c r="AT22" s="3">
        <v>0</v>
      </c>
      <c r="AU22" s="3">
        <v>943</v>
      </c>
      <c r="AV22" s="3">
        <v>1158</v>
      </c>
      <c r="AW22" s="3">
        <v>1148</v>
      </c>
      <c r="AX22" s="3">
        <v>3553</v>
      </c>
      <c r="AY22" s="3">
        <v>886</v>
      </c>
      <c r="AZ22" s="3">
        <v>0</v>
      </c>
      <c r="BA22" s="3">
        <v>268</v>
      </c>
      <c r="BB22" s="3">
        <v>919</v>
      </c>
      <c r="BC22" s="3">
        <v>22</v>
      </c>
      <c r="BD22" s="3">
        <v>3607</v>
      </c>
      <c r="BE22" s="3">
        <v>392</v>
      </c>
      <c r="BF22" s="3">
        <v>786</v>
      </c>
      <c r="BG22" s="56"/>
      <c r="BI22" t="s">
        <v>65</v>
      </c>
      <c r="BJ22" s="69">
        <f>BK21/BJ21</f>
        <v>2.279192227282853E-2</v>
      </c>
      <c r="BK22" s="70">
        <f>1-BJ22</f>
        <v>0.97720807772717144</v>
      </c>
      <c r="BL22" s="66">
        <f>BM21/BJ21</f>
        <v>0.84978000340443771</v>
      </c>
      <c r="BM22" s="67">
        <f>1-BL22</f>
        <v>0.15021999659556229</v>
      </c>
      <c r="BN22" s="69">
        <f>BO21/BJ21</f>
        <v>0.12151852685747883</v>
      </c>
      <c r="BO22" s="70">
        <f>1-BN22</f>
        <v>0.87848147314252123</v>
      </c>
    </row>
    <row r="23" spans="2:113" x14ac:dyDescent="0.25">
      <c r="B23" s="5" t="s">
        <v>23</v>
      </c>
      <c r="C23" s="2">
        <v>2848708</v>
      </c>
      <c r="D23" s="2">
        <v>2361899</v>
      </c>
      <c r="E23" s="2">
        <v>381695</v>
      </c>
      <c r="F23" s="4">
        <v>88284</v>
      </c>
      <c r="G23" s="3">
        <v>853</v>
      </c>
      <c r="H23" s="3">
        <v>333</v>
      </c>
      <c r="I23" s="3">
        <v>3094</v>
      </c>
      <c r="J23" s="3">
        <v>2158</v>
      </c>
      <c r="K23" s="3">
        <v>5411</v>
      </c>
      <c r="L23" s="3">
        <v>3746</v>
      </c>
      <c r="M23" s="3">
        <v>210</v>
      </c>
      <c r="N23" s="3">
        <v>0</v>
      </c>
      <c r="O23" s="3">
        <v>456</v>
      </c>
      <c r="P23" s="3">
        <v>3118</v>
      </c>
      <c r="Q23" s="3">
        <v>1896</v>
      </c>
      <c r="R23" s="3">
        <v>149</v>
      </c>
      <c r="S23" s="3">
        <v>456</v>
      </c>
      <c r="T23" s="3">
        <v>1702</v>
      </c>
      <c r="U23" s="3">
        <v>1679</v>
      </c>
      <c r="V23" s="3">
        <v>1527</v>
      </c>
      <c r="W23" s="3" t="e">
        <f>NA()</f>
        <v>#N/A</v>
      </c>
      <c r="X23" s="3">
        <v>617</v>
      </c>
      <c r="Y23" s="3">
        <v>438</v>
      </c>
      <c r="Z23" s="3">
        <v>211</v>
      </c>
      <c r="AA23" s="3">
        <v>282</v>
      </c>
      <c r="AB23" s="3">
        <v>187</v>
      </c>
      <c r="AC23" s="3">
        <v>1125</v>
      </c>
      <c r="AD23" s="3">
        <v>682</v>
      </c>
      <c r="AE23" s="3">
        <v>452</v>
      </c>
      <c r="AF23" s="3">
        <v>21022</v>
      </c>
      <c r="AG23" s="3">
        <v>300</v>
      </c>
      <c r="AH23" s="3">
        <v>4126</v>
      </c>
      <c r="AI23" s="3">
        <v>851</v>
      </c>
      <c r="AJ23" s="3">
        <v>0</v>
      </c>
      <c r="AK23" s="3">
        <v>267</v>
      </c>
      <c r="AL23" s="3">
        <v>1029</v>
      </c>
      <c r="AM23" s="3">
        <v>571</v>
      </c>
      <c r="AN23" s="3">
        <v>813</v>
      </c>
      <c r="AO23" s="3">
        <v>261</v>
      </c>
      <c r="AP23" s="3">
        <v>1310</v>
      </c>
      <c r="AQ23" s="3">
        <v>8408</v>
      </c>
      <c r="AR23" s="3">
        <v>848</v>
      </c>
      <c r="AS23" s="3">
        <v>918</v>
      </c>
      <c r="AT23" s="3">
        <v>18</v>
      </c>
      <c r="AU23" s="3">
        <v>556</v>
      </c>
      <c r="AV23" s="3">
        <v>154</v>
      </c>
      <c r="AW23" s="3">
        <v>1542</v>
      </c>
      <c r="AX23" s="3">
        <v>8468</v>
      </c>
      <c r="AY23" s="3">
        <v>97</v>
      </c>
      <c r="AZ23" s="3">
        <v>70</v>
      </c>
      <c r="BA23" s="3">
        <v>1705</v>
      </c>
      <c r="BB23" s="3">
        <v>3265</v>
      </c>
      <c r="BC23" s="3">
        <v>139</v>
      </c>
      <c r="BD23" s="3">
        <v>486</v>
      </c>
      <c r="BE23" s="3">
        <v>278</v>
      </c>
      <c r="BF23" s="3">
        <v>82</v>
      </c>
      <c r="BG23" s="56"/>
    </row>
    <row r="24" spans="2:113" x14ac:dyDescent="0.25">
      <c r="B24" s="5" t="s">
        <v>24</v>
      </c>
      <c r="C24" s="2">
        <v>4328626</v>
      </c>
      <c r="D24" s="2">
        <v>3676472</v>
      </c>
      <c r="E24" s="2">
        <v>521511</v>
      </c>
      <c r="F24" s="4">
        <v>112787</v>
      </c>
      <c r="G24" s="3">
        <v>4137</v>
      </c>
      <c r="H24" s="3">
        <v>304</v>
      </c>
      <c r="I24" s="3">
        <v>1103</v>
      </c>
      <c r="J24" s="3">
        <v>518</v>
      </c>
      <c r="K24" s="3">
        <v>3415</v>
      </c>
      <c r="L24" s="3">
        <v>712</v>
      </c>
      <c r="M24" s="3">
        <v>246</v>
      </c>
      <c r="N24" s="3">
        <v>706</v>
      </c>
      <c r="O24" s="3">
        <v>254</v>
      </c>
      <c r="P24" s="3">
        <v>9232</v>
      </c>
      <c r="Q24" s="3">
        <v>4173</v>
      </c>
      <c r="R24" s="3">
        <v>647</v>
      </c>
      <c r="S24" s="3">
        <v>50</v>
      </c>
      <c r="T24" s="3">
        <v>4445</v>
      </c>
      <c r="U24" s="3">
        <v>12203</v>
      </c>
      <c r="V24" s="3">
        <v>238</v>
      </c>
      <c r="W24" s="3">
        <v>602</v>
      </c>
      <c r="X24" s="3" t="e">
        <f>NA()</f>
        <v>#N/A</v>
      </c>
      <c r="Y24" s="3">
        <v>666</v>
      </c>
      <c r="Z24" s="3">
        <v>46</v>
      </c>
      <c r="AA24" s="3">
        <v>1120</v>
      </c>
      <c r="AB24" s="3">
        <v>419</v>
      </c>
      <c r="AC24" s="3">
        <v>7302</v>
      </c>
      <c r="AD24" s="3">
        <v>605</v>
      </c>
      <c r="AE24" s="3">
        <v>646</v>
      </c>
      <c r="AF24" s="3">
        <v>2381</v>
      </c>
      <c r="AG24" s="3">
        <v>0</v>
      </c>
      <c r="AH24" s="3">
        <v>723</v>
      </c>
      <c r="AI24" s="3">
        <v>301</v>
      </c>
      <c r="AJ24" s="3">
        <v>84</v>
      </c>
      <c r="AK24" s="3">
        <v>496</v>
      </c>
      <c r="AL24" s="3">
        <v>554</v>
      </c>
      <c r="AM24" s="3">
        <v>5239</v>
      </c>
      <c r="AN24" s="3">
        <v>3643</v>
      </c>
      <c r="AO24" s="3">
        <v>122</v>
      </c>
      <c r="AP24" s="3">
        <v>17041</v>
      </c>
      <c r="AQ24" s="3">
        <v>577</v>
      </c>
      <c r="AR24" s="3">
        <v>298</v>
      </c>
      <c r="AS24" s="3">
        <v>2226</v>
      </c>
      <c r="AT24" s="3">
        <v>0</v>
      </c>
      <c r="AU24" s="3">
        <v>1347</v>
      </c>
      <c r="AV24" s="3">
        <v>0</v>
      </c>
      <c r="AW24" s="3">
        <v>10064</v>
      </c>
      <c r="AX24" s="3">
        <v>3345</v>
      </c>
      <c r="AY24" s="3">
        <v>464</v>
      </c>
      <c r="AZ24" s="3">
        <v>45</v>
      </c>
      <c r="BA24" s="3">
        <v>3319</v>
      </c>
      <c r="BB24" s="3">
        <v>1988</v>
      </c>
      <c r="BC24" s="3">
        <v>3346</v>
      </c>
      <c r="BD24" s="3">
        <v>1395</v>
      </c>
      <c r="BE24" s="3">
        <v>0</v>
      </c>
      <c r="BF24" s="3">
        <v>170</v>
      </c>
      <c r="BG24" s="56"/>
      <c r="BJ24" s="38" t="s">
        <v>7</v>
      </c>
      <c r="BK24" s="38" t="s">
        <v>8</v>
      </c>
      <c r="BL24" s="38" t="s">
        <v>9</v>
      </c>
      <c r="BM24" s="38" t="s">
        <v>10</v>
      </c>
      <c r="BN24" s="38" t="s">
        <v>11</v>
      </c>
      <c r="BO24" s="38" t="s">
        <v>12</v>
      </c>
      <c r="BP24" s="38" t="s">
        <v>13</v>
      </c>
      <c r="BQ24" s="38" t="s">
        <v>14</v>
      </c>
      <c r="BR24" s="38" t="s">
        <v>15</v>
      </c>
      <c r="BS24" s="38" t="s">
        <v>16</v>
      </c>
      <c r="BT24" s="38" t="s">
        <v>17</v>
      </c>
      <c r="BU24" s="38" t="s">
        <v>18</v>
      </c>
      <c r="BV24" s="38" t="s">
        <v>19</v>
      </c>
      <c r="BW24" s="38" t="s">
        <v>20</v>
      </c>
      <c r="BX24" s="38" t="s">
        <v>21</v>
      </c>
      <c r="BY24" s="38" t="s">
        <v>22</v>
      </c>
      <c r="BZ24" s="38" t="s">
        <v>23</v>
      </c>
      <c r="CA24" s="38" t="s">
        <v>24</v>
      </c>
      <c r="CB24" s="38" t="s">
        <v>25</v>
      </c>
      <c r="CC24" s="38" t="s">
        <v>26</v>
      </c>
      <c r="CD24" s="38" t="s">
        <v>27</v>
      </c>
      <c r="CE24" s="38" t="s">
        <v>28</v>
      </c>
      <c r="CF24" s="38" t="s">
        <v>29</v>
      </c>
      <c r="CG24" s="38" t="s">
        <v>30</v>
      </c>
      <c r="CH24" s="38" t="s">
        <v>31</v>
      </c>
      <c r="CI24" s="38" t="s">
        <v>32</v>
      </c>
      <c r="CJ24" s="38" t="s">
        <v>33</v>
      </c>
      <c r="CK24" s="38" t="s">
        <v>34</v>
      </c>
      <c r="CL24" s="38" t="s">
        <v>35</v>
      </c>
      <c r="CM24" s="38" t="s">
        <v>36</v>
      </c>
      <c r="CN24" s="38" t="s">
        <v>37</v>
      </c>
      <c r="CO24" s="38" t="s">
        <v>38</v>
      </c>
      <c r="CP24" s="38" t="s">
        <v>39</v>
      </c>
      <c r="CQ24" s="38" t="s">
        <v>40</v>
      </c>
      <c r="CR24" s="38" t="s">
        <v>41</v>
      </c>
      <c r="CS24" s="38" t="s">
        <v>42</v>
      </c>
      <c r="CT24" s="38" t="s">
        <v>43</v>
      </c>
      <c r="CU24" s="38" t="s">
        <v>44</v>
      </c>
      <c r="CV24" s="38" t="s">
        <v>45</v>
      </c>
      <c r="CW24" s="38" t="s">
        <v>46</v>
      </c>
      <c r="CX24" s="38" t="s">
        <v>47</v>
      </c>
      <c r="CY24" s="38" t="s">
        <v>48</v>
      </c>
      <c r="CZ24" s="38" t="s">
        <v>49</v>
      </c>
      <c r="DA24" s="38" t="s">
        <v>50</v>
      </c>
      <c r="DB24" s="38" t="s">
        <v>51</v>
      </c>
      <c r="DC24" s="38" t="s">
        <v>52</v>
      </c>
      <c r="DD24" s="38" t="s">
        <v>53</v>
      </c>
      <c r="DE24" s="38" t="s">
        <v>54</v>
      </c>
      <c r="DF24" s="38" t="s">
        <v>55</v>
      </c>
      <c r="DG24" s="38" t="s">
        <v>56</v>
      </c>
      <c r="DH24" s="38" t="s">
        <v>57</v>
      </c>
      <c r="DI24" s="38" t="s">
        <v>58</v>
      </c>
    </row>
    <row r="25" spans="2:113" x14ac:dyDescent="0.25">
      <c r="B25" s="5" t="s">
        <v>25</v>
      </c>
      <c r="C25" s="2">
        <v>4545914</v>
      </c>
      <c r="D25" s="2">
        <v>3912023</v>
      </c>
      <c r="E25" s="2">
        <v>528406</v>
      </c>
      <c r="F25" s="4">
        <v>91215</v>
      </c>
      <c r="G25" s="3">
        <v>2329</v>
      </c>
      <c r="H25" s="3">
        <v>403</v>
      </c>
      <c r="I25" s="3">
        <v>2021</v>
      </c>
      <c r="J25" s="3">
        <v>3645</v>
      </c>
      <c r="K25" s="3">
        <v>5139</v>
      </c>
      <c r="L25" s="3">
        <v>1433</v>
      </c>
      <c r="M25" s="3">
        <v>164</v>
      </c>
      <c r="N25" s="3">
        <v>0</v>
      </c>
      <c r="O25" s="3">
        <v>596</v>
      </c>
      <c r="P25" s="3">
        <v>6534</v>
      </c>
      <c r="Q25" s="3">
        <v>4478</v>
      </c>
      <c r="R25" s="3">
        <v>378</v>
      </c>
      <c r="S25" s="3">
        <v>265</v>
      </c>
      <c r="T25" s="3">
        <v>1229</v>
      </c>
      <c r="U25" s="3">
        <v>1359</v>
      </c>
      <c r="V25" s="3">
        <v>544</v>
      </c>
      <c r="W25" s="3">
        <v>420</v>
      </c>
      <c r="X25" s="3">
        <v>1649</v>
      </c>
      <c r="Y25" s="3" t="e">
        <f>NA()</f>
        <v>#N/A</v>
      </c>
      <c r="Z25" s="3">
        <v>251</v>
      </c>
      <c r="AA25" s="3">
        <v>642</v>
      </c>
      <c r="AB25" s="3">
        <v>549</v>
      </c>
      <c r="AC25" s="3">
        <v>1080</v>
      </c>
      <c r="AD25" s="3">
        <v>330</v>
      </c>
      <c r="AE25" s="3">
        <v>6791</v>
      </c>
      <c r="AF25" s="3">
        <v>1591</v>
      </c>
      <c r="AG25" s="3">
        <v>428</v>
      </c>
      <c r="AH25" s="3">
        <v>745</v>
      </c>
      <c r="AI25" s="3">
        <v>931</v>
      </c>
      <c r="AJ25" s="3">
        <v>11</v>
      </c>
      <c r="AK25" s="3">
        <v>975</v>
      </c>
      <c r="AL25" s="3">
        <v>150</v>
      </c>
      <c r="AM25" s="3">
        <v>2786</v>
      </c>
      <c r="AN25" s="3">
        <v>2284</v>
      </c>
      <c r="AO25" s="3">
        <v>64</v>
      </c>
      <c r="AP25" s="3">
        <v>1115</v>
      </c>
      <c r="AQ25" s="3">
        <v>2159</v>
      </c>
      <c r="AR25" s="3">
        <v>195</v>
      </c>
      <c r="AS25" s="3">
        <v>1239</v>
      </c>
      <c r="AT25" s="3">
        <v>737</v>
      </c>
      <c r="AU25" s="3">
        <v>1914</v>
      </c>
      <c r="AV25" s="3">
        <v>0</v>
      </c>
      <c r="AW25" s="3">
        <v>2348</v>
      </c>
      <c r="AX25" s="3">
        <v>24488</v>
      </c>
      <c r="AY25" s="3">
        <v>277</v>
      </c>
      <c r="AZ25" s="3">
        <v>45</v>
      </c>
      <c r="BA25" s="3">
        <v>1857</v>
      </c>
      <c r="BB25" s="3">
        <v>1581</v>
      </c>
      <c r="BC25" s="3">
        <v>238</v>
      </c>
      <c r="BD25" s="3">
        <v>682</v>
      </c>
      <c r="BE25" s="3">
        <v>146</v>
      </c>
      <c r="BF25" s="3">
        <v>655</v>
      </c>
      <c r="BG25" s="56"/>
      <c r="BI25" s="71">
        <v>9</v>
      </c>
      <c r="BJ25">
        <f>G59</f>
        <v>109210</v>
      </c>
      <c r="BK25">
        <f t="shared" ref="BK25:DI25" si="5">H59</f>
        <v>84068</v>
      </c>
      <c r="BL25">
        <f t="shared" si="5"/>
        <v>206842</v>
      </c>
      <c r="BM25">
        <f t="shared" si="5"/>
        <v>64967</v>
      </c>
      <c r="BN25">
        <f t="shared" si="5"/>
        <v>566986</v>
      </c>
      <c r="BO25">
        <f t="shared" si="5"/>
        <v>161530</v>
      </c>
      <c r="BP25">
        <f t="shared" si="5"/>
        <v>87023</v>
      </c>
      <c r="BQ25">
        <f t="shared" si="5"/>
        <v>25149</v>
      </c>
      <c r="BR25">
        <f t="shared" si="5"/>
        <v>59513</v>
      </c>
      <c r="BS25">
        <f t="shared" si="5"/>
        <v>428325</v>
      </c>
      <c r="BT25">
        <f t="shared" si="5"/>
        <v>252262</v>
      </c>
      <c r="BU25">
        <f t="shared" si="5"/>
        <v>61509</v>
      </c>
      <c r="BV25">
        <f t="shared" si="5"/>
        <v>55191</v>
      </c>
      <c r="BW25">
        <f t="shared" si="5"/>
        <v>277953</v>
      </c>
      <c r="BX25">
        <f t="shared" si="5"/>
        <v>144597</v>
      </c>
      <c r="BY25">
        <f t="shared" si="5"/>
        <v>73325</v>
      </c>
      <c r="BZ25">
        <f t="shared" si="5"/>
        <v>93134</v>
      </c>
      <c r="CA25">
        <f t="shared" si="5"/>
        <v>103004</v>
      </c>
      <c r="CB25">
        <f t="shared" si="5"/>
        <v>95956</v>
      </c>
      <c r="CC25">
        <f t="shared" si="5"/>
        <v>38574</v>
      </c>
      <c r="CD25">
        <f t="shared" si="5"/>
        <v>157664</v>
      </c>
      <c r="CE25">
        <f t="shared" si="5"/>
        <v>158156</v>
      </c>
      <c r="CF25">
        <f t="shared" si="5"/>
        <v>175733</v>
      </c>
      <c r="CG25">
        <f t="shared" si="5"/>
        <v>115946</v>
      </c>
      <c r="CH25">
        <f t="shared" si="5"/>
        <v>66947</v>
      </c>
      <c r="CI25">
        <f t="shared" si="5"/>
        <v>142754</v>
      </c>
      <c r="CJ25">
        <f t="shared" si="5"/>
        <v>33832</v>
      </c>
      <c r="CK25">
        <f t="shared" si="5"/>
        <v>48816</v>
      </c>
      <c r="CL25">
        <f t="shared" si="5"/>
        <v>98882</v>
      </c>
      <c r="CM25">
        <f t="shared" si="5"/>
        <v>38696</v>
      </c>
      <c r="CN25">
        <f t="shared" si="5"/>
        <v>219202</v>
      </c>
      <c r="CO25">
        <f t="shared" si="5"/>
        <v>63921</v>
      </c>
      <c r="CP25">
        <f t="shared" si="5"/>
        <v>405864</v>
      </c>
      <c r="CQ25">
        <f t="shared" si="5"/>
        <v>238663</v>
      </c>
      <c r="CR25">
        <f t="shared" si="5"/>
        <v>23959</v>
      </c>
      <c r="CS25">
        <f t="shared" si="5"/>
        <v>199202</v>
      </c>
      <c r="CT25">
        <f t="shared" si="5"/>
        <v>102572</v>
      </c>
      <c r="CU25">
        <f t="shared" si="5"/>
        <v>108182</v>
      </c>
      <c r="CV25">
        <f t="shared" si="5"/>
        <v>237156</v>
      </c>
      <c r="CW25">
        <f t="shared" si="5"/>
        <v>30498</v>
      </c>
      <c r="CX25">
        <f t="shared" si="5"/>
        <v>127418</v>
      </c>
      <c r="CY25">
        <f t="shared" si="5"/>
        <v>22534</v>
      </c>
      <c r="CZ25">
        <f t="shared" si="5"/>
        <v>163843</v>
      </c>
      <c r="DA25">
        <f t="shared" si="5"/>
        <v>402187</v>
      </c>
      <c r="DB25">
        <f t="shared" si="5"/>
        <v>82165</v>
      </c>
      <c r="DC25">
        <f t="shared" si="5"/>
        <v>20056</v>
      </c>
      <c r="DD25">
        <f t="shared" si="5"/>
        <v>238540</v>
      </c>
      <c r="DE25">
        <f t="shared" si="5"/>
        <v>180462</v>
      </c>
      <c r="DF25">
        <f t="shared" si="5"/>
        <v>47425</v>
      </c>
      <c r="DG25">
        <f t="shared" si="5"/>
        <v>97724</v>
      </c>
      <c r="DH25">
        <f t="shared" si="5"/>
        <v>32228</v>
      </c>
      <c r="DI25">
        <f t="shared" si="5"/>
        <v>74500</v>
      </c>
    </row>
    <row r="26" spans="2:113" x14ac:dyDescent="0.25">
      <c r="B26" s="5" t="s">
        <v>26</v>
      </c>
      <c r="C26" s="2">
        <v>1315586</v>
      </c>
      <c r="D26" s="2">
        <v>1132344</v>
      </c>
      <c r="E26" s="2">
        <v>151438</v>
      </c>
      <c r="F26" s="4">
        <v>27523</v>
      </c>
      <c r="G26" s="3">
        <v>129</v>
      </c>
      <c r="H26" s="3">
        <v>38</v>
      </c>
      <c r="I26" s="3">
        <v>230</v>
      </c>
      <c r="J26" s="3">
        <v>0</v>
      </c>
      <c r="K26" s="3">
        <v>1610</v>
      </c>
      <c r="L26" s="3">
        <v>314</v>
      </c>
      <c r="M26" s="3">
        <v>1468</v>
      </c>
      <c r="N26" s="3">
        <v>234</v>
      </c>
      <c r="O26" s="3">
        <v>32</v>
      </c>
      <c r="P26" s="3">
        <v>2926</v>
      </c>
      <c r="Q26" s="3">
        <v>511</v>
      </c>
      <c r="R26" s="3">
        <v>0</v>
      </c>
      <c r="S26" s="3">
        <v>143</v>
      </c>
      <c r="T26" s="3">
        <v>195</v>
      </c>
      <c r="U26" s="3">
        <v>0</v>
      </c>
      <c r="V26" s="3">
        <v>7</v>
      </c>
      <c r="W26" s="3">
        <v>277</v>
      </c>
      <c r="X26" s="3">
        <v>482</v>
      </c>
      <c r="Y26" s="3">
        <v>15</v>
      </c>
      <c r="Z26" s="3" t="e">
        <f>NA()</f>
        <v>#N/A</v>
      </c>
      <c r="AA26" s="3">
        <v>325</v>
      </c>
      <c r="AB26" s="3">
        <v>3887</v>
      </c>
      <c r="AC26" s="3">
        <v>116</v>
      </c>
      <c r="AD26" s="3">
        <v>430</v>
      </c>
      <c r="AE26" s="3">
        <v>79</v>
      </c>
      <c r="AF26" s="3">
        <v>69</v>
      </c>
      <c r="AG26" s="3">
        <v>0</v>
      </c>
      <c r="AH26" s="3">
        <v>82</v>
      </c>
      <c r="AI26" s="3">
        <v>35</v>
      </c>
      <c r="AJ26" s="3">
        <v>3655</v>
      </c>
      <c r="AK26" s="3">
        <v>405</v>
      </c>
      <c r="AL26" s="3">
        <v>272</v>
      </c>
      <c r="AM26" s="3">
        <v>2519</v>
      </c>
      <c r="AN26" s="3">
        <v>1112</v>
      </c>
      <c r="AO26" s="3">
        <v>0</v>
      </c>
      <c r="AP26" s="3">
        <v>628</v>
      </c>
      <c r="AQ26" s="3">
        <v>79</v>
      </c>
      <c r="AR26" s="3">
        <v>215</v>
      </c>
      <c r="AS26" s="3">
        <v>976</v>
      </c>
      <c r="AT26" s="3">
        <v>1024</v>
      </c>
      <c r="AU26" s="3">
        <v>173</v>
      </c>
      <c r="AV26" s="3">
        <v>0</v>
      </c>
      <c r="AW26" s="3">
        <v>985</v>
      </c>
      <c r="AX26" s="3">
        <v>496</v>
      </c>
      <c r="AY26" s="3">
        <v>200</v>
      </c>
      <c r="AZ26" s="3">
        <v>349</v>
      </c>
      <c r="BA26" s="3">
        <v>573</v>
      </c>
      <c r="BB26" s="3">
        <v>118</v>
      </c>
      <c r="BC26" s="3">
        <v>51</v>
      </c>
      <c r="BD26" s="3">
        <v>0</v>
      </c>
      <c r="BE26" s="3">
        <v>59</v>
      </c>
      <c r="BF26" s="3">
        <v>38</v>
      </c>
      <c r="BG26" s="56"/>
      <c r="BJ26">
        <f>G118</f>
        <v>106806</v>
      </c>
      <c r="BK26">
        <f t="shared" ref="BK26:DI26" si="6">H118</f>
        <v>88850</v>
      </c>
      <c r="BL26">
        <f t="shared" si="6"/>
        <v>211816</v>
      </c>
      <c r="BM26">
        <f t="shared" si="6"/>
        <v>77226</v>
      </c>
      <c r="BN26">
        <f t="shared" si="6"/>
        <v>562343</v>
      </c>
      <c r="BO26">
        <f t="shared" si="6"/>
        <v>160623</v>
      </c>
      <c r="BP26">
        <f t="shared" si="6"/>
        <v>91295</v>
      </c>
      <c r="BQ26">
        <f t="shared" si="6"/>
        <v>26631</v>
      </c>
      <c r="BR26">
        <f t="shared" si="6"/>
        <v>49732</v>
      </c>
      <c r="BS26">
        <f t="shared" si="6"/>
        <v>437202</v>
      </c>
      <c r="BT26">
        <f t="shared" si="6"/>
        <v>248892</v>
      </c>
      <c r="BU26">
        <f t="shared" si="6"/>
        <v>61940</v>
      </c>
      <c r="BV26">
        <f t="shared" si="6"/>
        <v>57831</v>
      </c>
      <c r="BW26">
        <f t="shared" si="6"/>
        <v>269008</v>
      </c>
      <c r="BX26">
        <f t="shared" si="6"/>
        <v>143228</v>
      </c>
      <c r="BY26">
        <f t="shared" si="6"/>
        <v>74516</v>
      </c>
      <c r="BZ26">
        <f t="shared" si="6"/>
        <v>94180</v>
      </c>
      <c r="CA26">
        <f t="shared" si="6"/>
        <v>99256</v>
      </c>
      <c r="CB26">
        <f t="shared" si="6"/>
        <v>86593</v>
      </c>
      <c r="CC26">
        <f t="shared" si="6"/>
        <v>33729</v>
      </c>
      <c r="CD26">
        <f t="shared" si="6"/>
        <v>165041</v>
      </c>
      <c r="CE26">
        <f t="shared" si="6"/>
        <v>145869</v>
      </c>
      <c r="CF26">
        <f t="shared" si="6"/>
        <v>186505</v>
      </c>
      <c r="CG26">
        <f t="shared" si="6"/>
        <v>103253</v>
      </c>
      <c r="CH26">
        <f t="shared" si="6"/>
        <v>68597</v>
      </c>
      <c r="CI26">
        <f t="shared" si="6"/>
        <v>138404</v>
      </c>
      <c r="CJ26">
        <f t="shared" si="6"/>
        <v>31204</v>
      </c>
      <c r="CK26">
        <f t="shared" si="6"/>
        <v>52809</v>
      </c>
      <c r="CL26">
        <f t="shared" si="6"/>
        <v>115943</v>
      </c>
      <c r="CM26">
        <f t="shared" si="6"/>
        <v>43277</v>
      </c>
      <c r="CN26">
        <f t="shared" si="6"/>
        <v>216369</v>
      </c>
      <c r="CO26">
        <f t="shared" si="6"/>
        <v>61431</v>
      </c>
      <c r="CP26">
        <f t="shared" si="6"/>
        <v>377800</v>
      </c>
      <c r="CQ26">
        <f t="shared" si="6"/>
        <v>225147</v>
      </c>
      <c r="CR26">
        <f t="shared" si="6"/>
        <v>26563</v>
      </c>
      <c r="CS26">
        <f t="shared" si="6"/>
        <v>206049</v>
      </c>
      <c r="CT26">
        <f t="shared" si="6"/>
        <v>81009</v>
      </c>
      <c r="CU26">
        <f t="shared" si="6"/>
        <v>109795</v>
      </c>
      <c r="CV26">
        <f t="shared" si="6"/>
        <v>215127</v>
      </c>
      <c r="CW26">
        <f t="shared" si="6"/>
        <v>31065</v>
      </c>
      <c r="CX26">
        <f t="shared" si="6"/>
        <v>121426</v>
      </c>
      <c r="CY26">
        <f t="shared" si="6"/>
        <v>29383</v>
      </c>
      <c r="CZ26">
        <f t="shared" si="6"/>
        <v>154243</v>
      </c>
      <c r="DA26">
        <f t="shared" si="6"/>
        <v>404839</v>
      </c>
      <c r="DB26">
        <f t="shared" si="6"/>
        <v>73211</v>
      </c>
      <c r="DC26">
        <f t="shared" si="6"/>
        <v>18172</v>
      </c>
      <c r="DD26">
        <f t="shared" si="6"/>
        <v>229227</v>
      </c>
      <c r="DE26">
        <f t="shared" si="6"/>
        <v>190644</v>
      </c>
      <c r="DF26">
        <f t="shared" si="6"/>
        <v>45956</v>
      </c>
      <c r="DG26">
        <f t="shared" si="6"/>
        <v>105370</v>
      </c>
      <c r="DH26">
        <f t="shared" si="6"/>
        <v>31991</v>
      </c>
      <c r="DI26">
        <f t="shared" si="6"/>
        <v>76218</v>
      </c>
    </row>
    <row r="27" spans="2:113" ht="15.75" thickBot="1" x14ac:dyDescent="0.3">
      <c r="B27" s="5" t="s">
        <v>27</v>
      </c>
      <c r="C27" s="2">
        <v>5816472</v>
      </c>
      <c r="D27" s="2">
        <v>5068457</v>
      </c>
      <c r="E27" s="2">
        <v>549973</v>
      </c>
      <c r="F27" s="4">
        <v>154983</v>
      </c>
      <c r="G27" s="3">
        <v>1261</v>
      </c>
      <c r="H27" s="3">
        <v>1947</v>
      </c>
      <c r="I27" s="3">
        <v>760</v>
      </c>
      <c r="J27" s="3">
        <v>136</v>
      </c>
      <c r="K27" s="3">
        <v>8614</v>
      </c>
      <c r="L27" s="3">
        <v>1071</v>
      </c>
      <c r="M27" s="3">
        <v>881</v>
      </c>
      <c r="N27" s="3">
        <v>4100</v>
      </c>
      <c r="O27" s="3">
        <v>21213</v>
      </c>
      <c r="P27" s="3">
        <v>9610</v>
      </c>
      <c r="Q27" s="3">
        <v>4610</v>
      </c>
      <c r="R27" s="3">
        <v>610</v>
      </c>
      <c r="S27" s="3">
        <v>429</v>
      </c>
      <c r="T27" s="3">
        <v>3621</v>
      </c>
      <c r="U27" s="3">
        <v>1210</v>
      </c>
      <c r="V27" s="3">
        <v>569</v>
      </c>
      <c r="W27" s="3">
        <v>1726</v>
      </c>
      <c r="X27" s="3">
        <v>715</v>
      </c>
      <c r="Y27" s="3">
        <v>606</v>
      </c>
      <c r="Z27" s="3">
        <v>332</v>
      </c>
      <c r="AA27" s="3" t="e">
        <f>NA()</f>
        <v>#N/A</v>
      </c>
      <c r="AB27" s="3">
        <v>3977</v>
      </c>
      <c r="AC27" s="3">
        <v>2167</v>
      </c>
      <c r="AD27" s="3">
        <v>1422</v>
      </c>
      <c r="AE27" s="3">
        <v>581</v>
      </c>
      <c r="AF27" s="3">
        <v>256</v>
      </c>
      <c r="AG27" s="3">
        <v>0</v>
      </c>
      <c r="AH27" s="3">
        <v>132</v>
      </c>
      <c r="AI27" s="3">
        <v>330</v>
      </c>
      <c r="AJ27" s="3">
        <v>1124</v>
      </c>
      <c r="AK27" s="3">
        <v>6260</v>
      </c>
      <c r="AL27" s="3">
        <v>638</v>
      </c>
      <c r="AM27" s="3">
        <v>11736</v>
      </c>
      <c r="AN27" s="3">
        <v>7507</v>
      </c>
      <c r="AO27" s="3">
        <v>116</v>
      </c>
      <c r="AP27" s="3">
        <v>2522</v>
      </c>
      <c r="AQ27" s="3">
        <v>463</v>
      </c>
      <c r="AR27" s="3">
        <v>378</v>
      </c>
      <c r="AS27" s="3">
        <v>15485</v>
      </c>
      <c r="AT27" s="3">
        <v>82</v>
      </c>
      <c r="AU27" s="3">
        <v>2297</v>
      </c>
      <c r="AV27" s="3">
        <v>0</v>
      </c>
      <c r="AW27" s="3">
        <v>1800</v>
      </c>
      <c r="AX27" s="3">
        <v>5612</v>
      </c>
      <c r="AY27" s="3">
        <v>1061</v>
      </c>
      <c r="AZ27" s="3">
        <v>589</v>
      </c>
      <c r="BA27" s="3">
        <v>20579</v>
      </c>
      <c r="BB27" s="3">
        <v>1431</v>
      </c>
      <c r="BC27" s="3">
        <v>1957</v>
      </c>
      <c r="BD27" s="3">
        <v>460</v>
      </c>
      <c r="BE27" s="3">
        <v>0</v>
      </c>
      <c r="BF27" s="3">
        <v>294</v>
      </c>
      <c r="BG27" s="56"/>
      <c r="BJ27">
        <f>G177</f>
        <v>99221</v>
      </c>
      <c r="BK27">
        <f t="shared" ref="BK27:DI27" si="7">H177</f>
        <v>94692</v>
      </c>
      <c r="BL27">
        <f t="shared" si="7"/>
        <v>176768</v>
      </c>
      <c r="BM27">
        <f t="shared" si="7"/>
        <v>64264</v>
      </c>
      <c r="BN27">
        <f t="shared" si="7"/>
        <v>573988</v>
      </c>
      <c r="BO27">
        <f t="shared" si="7"/>
        <v>140620</v>
      </c>
      <c r="BP27">
        <f t="shared" si="7"/>
        <v>89360</v>
      </c>
      <c r="BQ27">
        <f t="shared" si="7"/>
        <v>30055</v>
      </c>
      <c r="BR27">
        <f t="shared" si="7"/>
        <v>56052</v>
      </c>
      <c r="BS27">
        <f t="shared" si="7"/>
        <v>427853</v>
      </c>
      <c r="BT27">
        <f t="shared" si="7"/>
        <v>244992</v>
      </c>
      <c r="BU27">
        <f t="shared" si="7"/>
        <v>49218</v>
      </c>
      <c r="BV27">
        <f t="shared" si="7"/>
        <v>53122</v>
      </c>
      <c r="BW27">
        <f t="shared" si="7"/>
        <v>277579</v>
      </c>
      <c r="BX27">
        <f t="shared" si="7"/>
        <v>130170</v>
      </c>
      <c r="BY27">
        <f t="shared" si="7"/>
        <v>66922</v>
      </c>
      <c r="BZ27">
        <f t="shared" si="7"/>
        <v>90681</v>
      </c>
      <c r="CA27">
        <f t="shared" si="7"/>
        <v>92999</v>
      </c>
      <c r="CB27">
        <f t="shared" si="7"/>
        <v>88131</v>
      </c>
      <c r="CC27">
        <f t="shared" si="7"/>
        <v>32209</v>
      </c>
      <c r="CD27">
        <f t="shared" si="7"/>
        <v>159866</v>
      </c>
      <c r="CE27">
        <f t="shared" si="7"/>
        <v>144152</v>
      </c>
      <c r="CF27">
        <f t="shared" si="7"/>
        <v>178207</v>
      </c>
      <c r="CG27">
        <f t="shared" si="7"/>
        <v>104765</v>
      </c>
      <c r="CH27">
        <f t="shared" si="7"/>
        <v>68363</v>
      </c>
      <c r="CI27">
        <f t="shared" si="7"/>
        <v>148055</v>
      </c>
      <c r="CJ27">
        <f t="shared" si="7"/>
        <v>35870</v>
      </c>
      <c r="CK27">
        <f t="shared" si="7"/>
        <v>43531</v>
      </c>
      <c r="CL27">
        <f t="shared" si="7"/>
        <v>109409</v>
      </c>
      <c r="CM27">
        <f t="shared" si="7"/>
        <v>38399</v>
      </c>
      <c r="CN27">
        <f t="shared" si="7"/>
        <v>193972</v>
      </c>
      <c r="CO27">
        <f t="shared" si="7"/>
        <v>50438</v>
      </c>
      <c r="CP27">
        <f t="shared" si="7"/>
        <v>363139</v>
      </c>
      <c r="CQ27">
        <f t="shared" si="7"/>
        <v>207025</v>
      </c>
      <c r="CR27">
        <f t="shared" si="7"/>
        <v>24450</v>
      </c>
      <c r="CS27">
        <f t="shared" si="7"/>
        <v>188013</v>
      </c>
      <c r="CT27">
        <f t="shared" si="7"/>
        <v>90616</v>
      </c>
      <c r="CU27">
        <f t="shared" si="7"/>
        <v>100185</v>
      </c>
      <c r="CV27">
        <f t="shared" si="7"/>
        <v>209810</v>
      </c>
      <c r="CW27">
        <f t="shared" si="7"/>
        <v>24948</v>
      </c>
      <c r="CX27">
        <f t="shared" si="7"/>
        <v>117569</v>
      </c>
      <c r="CY27">
        <f t="shared" si="7"/>
        <v>27915</v>
      </c>
      <c r="CZ27">
        <f t="shared" si="7"/>
        <v>143135</v>
      </c>
      <c r="DA27">
        <f t="shared" si="7"/>
        <v>411641</v>
      </c>
      <c r="DB27">
        <f t="shared" si="7"/>
        <v>75541</v>
      </c>
      <c r="DC27">
        <f t="shared" si="7"/>
        <v>18380</v>
      </c>
      <c r="DD27">
        <f t="shared" si="7"/>
        <v>232002</v>
      </c>
      <c r="DE27">
        <f t="shared" si="7"/>
        <v>166162</v>
      </c>
      <c r="DF27">
        <f t="shared" si="7"/>
        <v>49349</v>
      </c>
      <c r="DG27">
        <f t="shared" si="7"/>
        <v>111240</v>
      </c>
      <c r="DH27">
        <f t="shared" si="7"/>
        <v>28186</v>
      </c>
      <c r="DI27">
        <f t="shared" si="7"/>
        <v>59885</v>
      </c>
    </row>
    <row r="28" spans="2:113" x14ac:dyDescent="0.25">
      <c r="B28" s="5" t="s">
        <v>28</v>
      </c>
      <c r="C28" s="2">
        <v>6580641</v>
      </c>
      <c r="D28" s="2">
        <v>5752166</v>
      </c>
      <c r="E28" s="2">
        <v>626380</v>
      </c>
      <c r="F28" s="4">
        <v>142577</v>
      </c>
      <c r="G28" s="3">
        <v>636</v>
      </c>
      <c r="H28" s="3">
        <v>890</v>
      </c>
      <c r="I28" s="3">
        <v>1972</v>
      </c>
      <c r="J28" s="3">
        <v>394</v>
      </c>
      <c r="K28" s="3">
        <v>12770</v>
      </c>
      <c r="L28" s="3">
        <v>980</v>
      </c>
      <c r="M28" s="3">
        <v>10525</v>
      </c>
      <c r="N28" s="3">
        <v>506</v>
      </c>
      <c r="O28" s="3">
        <v>379</v>
      </c>
      <c r="P28" s="3">
        <v>12890</v>
      </c>
      <c r="Q28" s="3">
        <v>2789</v>
      </c>
      <c r="R28" s="3">
        <v>1108</v>
      </c>
      <c r="S28" s="3">
        <v>188</v>
      </c>
      <c r="T28" s="3">
        <v>2886</v>
      </c>
      <c r="U28" s="3">
        <v>677</v>
      </c>
      <c r="V28" s="3">
        <v>151</v>
      </c>
      <c r="W28" s="3">
        <v>565</v>
      </c>
      <c r="X28" s="3">
        <v>52</v>
      </c>
      <c r="Y28" s="3">
        <v>1556</v>
      </c>
      <c r="Z28" s="3">
        <v>3907</v>
      </c>
      <c r="AA28" s="3">
        <v>2381</v>
      </c>
      <c r="AB28" s="3" t="e">
        <f>NA()</f>
        <v>#N/A</v>
      </c>
      <c r="AC28" s="3">
        <v>1337</v>
      </c>
      <c r="AD28" s="3">
        <v>966</v>
      </c>
      <c r="AE28" s="3">
        <v>155</v>
      </c>
      <c r="AF28" s="3">
        <v>453</v>
      </c>
      <c r="AG28" s="3">
        <v>49</v>
      </c>
      <c r="AH28" s="3">
        <v>182</v>
      </c>
      <c r="AI28" s="3">
        <v>787</v>
      </c>
      <c r="AJ28" s="3">
        <v>13331</v>
      </c>
      <c r="AK28" s="3">
        <v>8046</v>
      </c>
      <c r="AL28" s="3">
        <v>521</v>
      </c>
      <c r="AM28" s="3">
        <v>19467</v>
      </c>
      <c r="AN28" s="3">
        <v>2514</v>
      </c>
      <c r="AO28" s="3">
        <v>81</v>
      </c>
      <c r="AP28" s="3">
        <v>1829</v>
      </c>
      <c r="AQ28" s="3">
        <v>297</v>
      </c>
      <c r="AR28" s="3">
        <v>1528</v>
      </c>
      <c r="AS28" s="3">
        <v>8236</v>
      </c>
      <c r="AT28" s="3">
        <v>6863</v>
      </c>
      <c r="AU28" s="3">
        <v>2477</v>
      </c>
      <c r="AV28" s="3">
        <v>194</v>
      </c>
      <c r="AW28" s="3">
        <v>823</v>
      </c>
      <c r="AX28" s="3">
        <v>3694</v>
      </c>
      <c r="AY28" s="3">
        <v>1027</v>
      </c>
      <c r="AZ28" s="3">
        <v>2534</v>
      </c>
      <c r="BA28" s="3">
        <v>4098</v>
      </c>
      <c r="BB28" s="3">
        <v>1653</v>
      </c>
      <c r="BC28" s="3">
        <v>385</v>
      </c>
      <c r="BD28" s="3">
        <v>584</v>
      </c>
      <c r="BE28" s="3">
        <v>264</v>
      </c>
      <c r="BF28" s="3">
        <v>4056</v>
      </c>
      <c r="BG28" s="56"/>
      <c r="BJ28" s="72">
        <v>2010</v>
      </c>
      <c r="BK28" s="73">
        <v>2011</v>
      </c>
      <c r="BL28" s="74">
        <v>2012</v>
      </c>
    </row>
    <row r="29" spans="2:113" ht="15.75" thickBot="1" x14ac:dyDescent="0.3">
      <c r="B29" s="5" t="s">
        <v>29</v>
      </c>
      <c r="C29" s="2">
        <v>9778980</v>
      </c>
      <c r="D29" s="2">
        <v>8330990</v>
      </c>
      <c r="E29" s="2">
        <v>1268105</v>
      </c>
      <c r="F29" s="4">
        <v>133981</v>
      </c>
      <c r="G29" s="3">
        <v>2341</v>
      </c>
      <c r="H29" s="3">
        <v>1152</v>
      </c>
      <c r="I29" s="3">
        <v>7168</v>
      </c>
      <c r="J29" s="3">
        <v>906</v>
      </c>
      <c r="K29" s="3">
        <v>8085</v>
      </c>
      <c r="L29" s="3">
        <v>2363</v>
      </c>
      <c r="M29" s="3">
        <v>798</v>
      </c>
      <c r="N29" s="3">
        <v>114</v>
      </c>
      <c r="O29" s="3">
        <v>274</v>
      </c>
      <c r="P29" s="3">
        <v>13146</v>
      </c>
      <c r="Q29" s="3">
        <v>4270</v>
      </c>
      <c r="R29" s="3">
        <v>291</v>
      </c>
      <c r="S29" s="3">
        <v>242</v>
      </c>
      <c r="T29" s="3">
        <v>10047</v>
      </c>
      <c r="U29" s="3">
        <v>10976</v>
      </c>
      <c r="V29" s="3">
        <v>993</v>
      </c>
      <c r="W29" s="3">
        <v>805</v>
      </c>
      <c r="X29" s="3">
        <v>3409</v>
      </c>
      <c r="Y29" s="3">
        <v>1284</v>
      </c>
      <c r="Z29" s="3">
        <v>261</v>
      </c>
      <c r="AA29" s="3">
        <v>2201</v>
      </c>
      <c r="AB29" s="3">
        <v>1720</v>
      </c>
      <c r="AC29" s="3" t="e">
        <f>NA()</f>
        <v>#N/A</v>
      </c>
      <c r="AD29" s="3">
        <v>1127</v>
      </c>
      <c r="AE29" s="3">
        <v>922</v>
      </c>
      <c r="AF29" s="3">
        <v>2206</v>
      </c>
      <c r="AG29" s="3">
        <v>218</v>
      </c>
      <c r="AH29" s="3">
        <v>113</v>
      </c>
      <c r="AI29" s="3">
        <v>1354</v>
      </c>
      <c r="AJ29" s="3">
        <v>446</v>
      </c>
      <c r="AK29" s="3">
        <v>1617</v>
      </c>
      <c r="AL29" s="3">
        <v>1318</v>
      </c>
      <c r="AM29" s="3">
        <v>5731</v>
      </c>
      <c r="AN29" s="3">
        <v>3912</v>
      </c>
      <c r="AO29" s="3">
        <v>265</v>
      </c>
      <c r="AP29" s="3">
        <v>11318</v>
      </c>
      <c r="AQ29" s="3">
        <v>705</v>
      </c>
      <c r="AR29" s="3">
        <v>811</v>
      </c>
      <c r="AS29" s="3">
        <v>2739</v>
      </c>
      <c r="AT29" s="3">
        <v>68</v>
      </c>
      <c r="AU29" s="3">
        <v>1822</v>
      </c>
      <c r="AV29" s="3">
        <v>66</v>
      </c>
      <c r="AW29" s="3">
        <v>3259</v>
      </c>
      <c r="AX29" s="3">
        <v>8638</v>
      </c>
      <c r="AY29" s="3">
        <v>819</v>
      </c>
      <c r="AZ29" s="3">
        <v>60</v>
      </c>
      <c r="BA29" s="3">
        <v>3057</v>
      </c>
      <c r="BB29" s="3">
        <v>2146</v>
      </c>
      <c r="BC29" s="3">
        <v>353</v>
      </c>
      <c r="BD29" s="3">
        <v>4768</v>
      </c>
      <c r="BE29" s="3">
        <v>1277</v>
      </c>
      <c r="BF29" s="3">
        <v>782</v>
      </c>
      <c r="BG29" s="56"/>
      <c r="BJ29" s="75">
        <f>INDEX(BR31:BR81,$BI$25)</f>
        <v>56052</v>
      </c>
      <c r="BK29" s="76">
        <f>INDEX(BQ31:BQ81,$BI$25)</f>
        <v>49732</v>
      </c>
      <c r="BL29" s="77">
        <f>INDEX(BP31:BP81,$BI$25)</f>
        <v>59513</v>
      </c>
      <c r="CB29" s="95" t="s">
        <v>124</v>
      </c>
      <c r="CC29" s="95"/>
      <c r="CD29" s="95" t="s">
        <v>66</v>
      </c>
      <c r="CE29" s="95"/>
      <c r="CF29" s="92"/>
      <c r="CG29" s="92"/>
    </row>
    <row r="30" spans="2:113" ht="15.75" thickBot="1" x14ac:dyDescent="0.3">
      <c r="B30" s="5" t="s">
        <v>30</v>
      </c>
      <c r="C30" s="2">
        <v>5315228</v>
      </c>
      <c r="D30" s="2">
        <v>4536303</v>
      </c>
      <c r="E30" s="2">
        <v>653012</v>
      </c>
      <c r="F30" s="4">
        <v>101042</v>
      </c>
      <c r="G30" s="3">
        <v>1299</v>
      </c>
      <c r="H30" s="3">
        <v>523</v>
      </c>
      <c r="I30" s="3">
        <v>3065</v>
      </c>
      <c r="J30" s="3">
        <v>375</v>
      </c>
      <c r="K30" s="3">
        <v>8086</v>
      </c>
      <c r="L30" s="3">
        <v>3565</v>
      </c>
      <c r="M30" s="3">
        <v>696</v>
      </c>
      <c r="N30" s="3">
        <v>0</v>
      </c>
      <c r="O30" s="3">
        <v>310</v>
      </c>
      <c r="P30" s="3">
        <v>2372</v>
      </c>
      <c r="Q30" s="3">
        <v>2235</v>
      </c>
      <c r="R30" s="3">
        <v>1277</v>
      </c>
      <c r="S30" s="3">
        <v>575</v>
      </c>
      <c r="T30" s="3">
        <v>5896</v>
      </c>
      <c r="U30" s="3">
        <v>2026</v>
      </c>
      <c r="V30" s="3">
        <v>7220</v>
      </c>
      <c r="W30" s="3">
        <v>924</v>
      </c>
      <c r="X30" s="3">
        <v>57</v>
      </c>
      <c r="Y30" s="3">
        <v>791</v>
      </c>
      <c r="Z30" s="3">
        <v>187</v>
      </c>
      <c r="AA30" s="3">
        <v>1841</v>
      </c>
      <c r="AB30" s="3">
        <v>814</v>
      </c>
      <c r="AC30" s="3">
        <v>2212</v>
      </c>
      <c r="AD30" s="3" t="e">
        <f>NA()</f>
        <v>#N/A</v>
      </c>
      <c r="AE30" s="3">
        <v>202</v>
      </c>
      <c r="AF30" s="3">
        <v>1709</v>
      </c>
      <c r="AG30" s="3">
        <v>1257</v>
      </c>
      <c r="AH30" s="3">
        <v>992</v>
      </c>
      <c r="AI30" s="3">
        <v>932</v>
      </c>
      <c r="AJ30" s="3">
        <v>0</v>
      </c>
      <c r="AK30" s="3">
        <v>1038</v>
      </c>
      <c r="AL30" s="3">
        <v>322</v>
      </c>
      <c r="AM30" s="3">
        <v>1849</v>
      </c>
      <c r="AN30" s="3">
        <v>1745</v>
      </c>
      <c r="AO30" s="3">
        <v>6672</v>
      </c>
      <c r="AP30" s="3">
        <v>2635</v>
      </c>
      <c r="AQ30" s="3">
        <v>1212</v>
      </c>
      <c r="AR30" s="3">
        <v>781</v>
      </c>
      <c r="AS30" s="3">
        <v>1106</v>
      </c>
      <c r="AT30" s="3">
        <v>299</v>
      </c>
      <c r="AU30" s="3">
        <v>1705</v>
      </c>
      <c r="AV30" s="3">
        <v>3442</v>
      </c>
      <c r="AW30" s="3">
        <v>1738</v>
      </c>
      <c r="AX30" s="3">
        <v>4001</v>
      </c>
      <c r="AY30" s="3">
        <v>429</v>
      </c>
      <c r="AZ30" s="3">
        <v>77</v>
      </c>
      <c r="BA30" s="3">
        <v>1037</v>
      </c>
      <c r="BB30" s="3">
        <v>1685</v>
      </c>
      <c r="BC30" s="3">
        <v>0</v>
      </c>
      <c r="BD30" s="3">
        <v>17618</v>
      </c>
      <c r="BE30" s="3">
        <v>213</v>
      </c>
      <c r="BF30" s="3">
        <v>134</v>
      </c>
      <c r="BG30" s="56"/>
      <c r="BP30">
        <v>2012</v>
      </c>
      <c r="BQ30">
        <v>2011</v>
      </c>
      <c r="BR30">
        <v>2010</v>
      </c>
      <c r="BT30">
        <v>2012</v>
      </c>
      <c r="BU30">
        <v>2011</v>
      </c>
      <c r="BV30">
        <v>2010</v>
      </c>
      <c r="BW30" s="59" t="s">
        <v>62</v>
      </c>
      <c r="BX30">
        <v>2012</v>
      </c>
      <c r="BY30">
        <v>2011</v>
      </c>
      <c r="BZ30">
        <v>2010</v>
      </c>
      <c r="CA30" s="59" t="s">
        <v>62</v>
      </c>
      <c r="CB30" t="s">
        <v>69</v>
      </c>
      <c r="CD30" t="s">
        <v>69</v>
      </c>
      <c r="CF30" s="93">
        <v>1</v>
      </c>
    </row>
    <row r="31" spans="2:113" x14ac:dyDescent="0.25">
      <c r="B31" s="5" t="s">
        <v>31</v>
      </c>
      <c r="C31" s="2">
        <v>2947696</v>
      </c>
      <c r="D31" s="2">
        <v>2529377</v>
      </c>
      <c r="E31" s="2">
        <v>339807</v>
      </c>
      <c r="F31" s="4">
        <v>73500</v>
      </c>
      <c r="G31" s="3">
        <v>5141</v>
      </c>
      <c r="H31" s="3">
        <v>0</v>
      </c>
      <c r="I31" s="3">
        <v>710</v>
      </c>
      <c r="J31" s="3">
        <v>2680</v>
      </c>
      <c r="K31" s="3">
        <v>4371</v>
      </c>
      <c r="L31" s="3">
        <v>799</v>
      </c>
      <c r="M31" s="3">
        <v>106</v>
      </c>
      <c r="N31" s="3">
        <v>0</v>
      </c>
      <c r="O31" s="3">
        <v>97</v>
      </c>
      <c r="P31" s="3">
        <v>4676</v>
      </c>
      <c r="Q31" s="3">
        <v>2669</v>
      </c>
      <c r="R31" s="3">
        <v>184</v>
      </c>
      <c r="S31" s="3">
        <v>586</v>
      </c>
      <c r="T31" s="3">
        <v>2703</v>
      </c>
      <c r="U31" s="3">
        <v>1200</v>
      </c>
      <c r="V31" s="3">
        <v>160</v>
      </c>
      <c r="W31" s="3">
        <v>400</v>
      </c>
      <c r="X31" s="3">
        <v>446</v>
      </c>
      <c r="Y31" s="3">
        <v>8588</v>
      </c>
      <c r="Z31" s="3">
        <v>163</v>
      </c>
      <c r="AA31" s="3">
        <v>379</v>
      </c>
      <c r="AB31" s="3">
        <v>67</v>
      </c>
      <c r="AC31" s="3">
        <v>1768</v>
      </c>
      <c r="AD31" s="3">
        <v>568</v>
      </c>
      <c r="AE31" s="3" t="e">
        <f>NA()</f>
        <v>#N/A</v>
      </c>
      <c r="AF31" s="3">
        <v>2634</v>
      </c>
      <c r="AG31" s="3">
        <v>166</v>
      </c>
      <c r="AH31" s="3">
        <v>138</v>
      </c>
      <c r="AI31" s="3">
        <v>526</v>
      </c>
      <c r="AJ31" s="3">
        <v>60</v>
      </c>
      <c r="AK31" s="3">
        <v>2127</v>
      </c>
      <c r="AL31" s="3">
        <v>86</v>
      </c>
      <c r="AM31" s="3">
        <v>1492</v>
      </c>
      <c r="AN31" s="3">
        <v>1709</v>
      </c>
      <c r="AO31" s="3">
        <v>98</v>
      </c>
      <c r="AP31" s="3">
        <v>896</v>
      </c>
      <c r="AQ31" s="3">
        <v>562</v>
      </c>
      <c r="AR31" s="3">
        <v>465</v>
      </c>
      <c r="AS31" s="3">
        <v>613</v>
      </c>
      <c r="AT31" s="3">
        <v>185</v>
      </c>
      <c r="AU31" s="3">
        <v>596</v>
      </c>
      <c r="AV31" s="3">
        <v>79</v>
      </c>
      <c r="AW31" s="3">
        <v>11643</v>
      </c>
      <c r="AX31" s="3">
        <v>7230</v>
      </c>
      <c r="AY31" s="3">
        <v>454</v>
      </c>
      <c r="AZ31" s="3">
        <v>0</v>
      </c>
      <c r="BA31" s="3">
        <v>1929</v>
      </c>
      <c r="BB31" s="3">
        <v>433</v>
      </c>
      <c r="BC31" s="3">
        <v>0</v>
      </c>
      <c r="BD31" s="3">
        <v>611</v>
      </c>
      <c r="BE31" s="3">
        <v>307</v>
      </c>
      <c r="BF31" s="3">
        <v>81</v>
      </c>
      <c r="BG31" s="56"/>
      <c r="BH31" s="83" t="str">
        <f>B59</f>
        <v>United States</v>
      </c>
      <c r="BI31" s="79" t="s">
        <v>7</v>
      </c>
      <c r="BJ31" s="73">
        <v>1</v>
      </c>
      <c r="BK31" s="73">
        <f>IF($BH$32=BJ31,"",BJ31)</f>
        <v>1</v>
      </c>
      <c r="BL31" s="74">
        <f>IF(ISERROR(RANK(BK31,$BK$31:$BK$82,1)),"",(RANK(BK31,$BK$31:$BK$82,1)))</f>
        <v>1</v>
      </c>
      <c r="BN31">
        <v>1</v>
      </c>
      <c r="BO31" t="str">
        <f>INDEX($BI$31:$BI$82,MATCH(BN31,$BL$31:BL82,0),1)</f>
        <v>Alabama</v>
      </c>
      <c r="BP31">
        <f>HLOOKUP($BO$31,$BJ$24:$DI$27,2,FALSE)</f>
        <v>109210</v>
      </c>
      <c r="BQ31">
        <f>HLOOKUP(BO31,$BJ$24:$DI$27,3,FALSE)</f>
        <v>106806</v>
      </c>
      <c r="BR31">
        <f>HLOOKUP(BO31,$BJ$24:$DI$27,4,FALSE)</f>
        <v>99221</v>
      </c>
      <c r="BS31" s="89" t="s">
        <v>72</v>
      </c>
      <c r="BT31">
        <v>104600</v>
      </c>
      <c r="BU31">
        <v>117726</v>
      </c>
      <c r="BV31">
        <v>108723</v>
      </c>
      <c r="BW31" s="59">
        <f>AVERAGE(BT31:BV31)</f>
        <v>110349.66666666667</v>
      </c>
      <c r="BX31">
        <v>4764428</v>
      </c>
      <c r="BY31">
        <v>4745278</v>
      </c>
      <c r="BZ31">
        <v>4729509</v>
      </c>
      <c r="CA31" s="59">
        <f>AVERAGE(BX31:BZ31)</f>
        <v>4746405</v>
      </c>
      <c r="CB31">
        <f>CHOOSE($BI$11,BT31,BU31,BV31)</f>
        <v>108723</v>
      </c>
      <c r="CC31">
        <f>CHOOSE($BI$8,CB31,BW31)</f>
        <v>108723</v>
      </c>
      <c r="CD31">
        <f>CHOOSE($BI$11,BX31,BY31,BZ31)</f>
        <v>4729509</v>
      </c>
      <c r="CE31">
        <f>CHOOSE($BI$8,CD31,CA31)</f>
        <v>4729509</v>
      </c>
      <c r="CF31" s="83">
        <f>CHOOSE($CF$30,CC31,CE31)</f>
        <v>108723</v>
      </c>
      <c r="CH31" t="s">
        <v>127</v>
      </c>
    </row>
    <row r="32" spans="2:113" ht="15.75" thickBot="1" x14ac:dyDescent="0.3">
      <c r="B32" s="5" t="s">
        <v>32</v>
      </c>
      <c r="C32" s="2">
        <v>5951913</v>
      </c>
      <c r="D32" s="2">
        <v>4965459</v>
      </c>
      <c r="E32" s="2">
        <v>801093</v>
      </c>
      <c r="F32" s="4">
        <v>162930</v>
      </c>
      <c r="G32" s="3">
        <v>1333</v>
      </c>
      <c r="H32" s="3">
        <v>2186</v>
      </c>
      <c r="I32" s="3">
        <v>2297</v>
      </c>
      <c r="J32" s="3">
        <v>9434</v>
      </c>
      <c r="K32" s="3">
        <v>10717</v>
      </c>
      <c r="L32" s="3">
        <v>3798</v>
      </c>
      <c r="M32" s="3">
        <v>410</v>
      </c>
      <c r="N32" s="3">
        <v>234</v>
      </c>
      <c r="O32" s="3">
        <v>144</v>
      </c>
      <c r="P32" s="3">
        <v>8374</v>
      </c>
      <c r="Q32" s="3">
        <v>3451</v>
      </c>
      <c r="R32" s="3">
        <v>2114</v>
      </c>
      <c r="S32" s="3">
        <v>596</v>
      </c>
      <c r="T32" s="3">
        <v>22001</v>
      </c>
      <c r="U32" s="3">
        <v>4184</v>
      </c>
      <c r="V32" s="3">
        <v>5956</v>
      </c>
      <c r="W32" s="3">
        <v>20218</v>
      </c>
      <c r="X32" s="3">
        <v>2291</v>
      </c>
      <c r="Y32" s="3">
        <v>1178</v>
      </c>
      <c r="Z32" s="3">
        <v>996</v>
      </c>
      <c r="AA32" s="3">
        <v>1246</v>
      </c>
      <c r="AB32" s="3">
        <v>810</v>
      </c>
      <c r="AC32" s="3">
        <v>2964</v>
      </c>
      <c r="AD32" s="3">
        <v>2798</v>
      </c>
      <c r="AE32" s="3">
        <v>1110</v>
      </c>
      <c r="AF32" s="3" t="e">
        <f>NA()</f>
        <v>#N/A</v>
      </c>
      <c r="AG32" s="3">
        <v>511</v>
      </c>
      <c r="AH32" s="3">
        <v>1999</v>
      </c>
      <c r="AI32" s="3">
        <v>836</v>
      </c>
      <c r="AJ32" s="3">
        <v>35</v>
      </c>
      <c r="AK32" s="3">
        <v>960</v>
      </c>
      <c r="AL32" s="3">
        <v>451</v>
      </c>
      <c r="AM32" s="3">
        <v>2834</v>
      </c>
      <c r="AN32" s="3">
        <v>3988</v>
      </c>
      <c r="AO32" s="3">
        <v>636</v>
      </c>
      <c r="AP32" s="3">
        <v>3557</v>
      </c>
      <c r="AQ32" s="3">
        <v>5298</v>
      </c>
      <c r="AR32" s="3">
        <v>1186</v>
      </c>
      <c r="AS32" s="3">
        <v>1535</v>
      </c>
      <c r="AT32" s="3">
        <v>361</v>
      </c>
      <c r="AU32" s="3">
        <v>2856</v>
      </c>
      <c r="AV32" s="3">
        <v>527</v>
      </c>
      <c r="AW32" s="3">
        <v>3122</v>
      </c>
      <c r="AX32" s="3">
        <v>9278</v>
      </c>
      <c r="AY32" s="3">
        <v>3287</v>
      </c>
      <c r="AZ32" s="3">
        <v>318</v>
      </c>
      <c r="BA32" s="3">
        <v>2609</v>
      </c>
      <c r="BB32" s="3">
        <v>2312</v>
      </c>
      <c r="BC32" s="3">
        <v>148</v>
      </c>
      <c r="BD32" s="3">
        <v>2636</v>
      </c>
      <c r="BE32" s="3">
        <v>810</v>
      </c>
      <c r="BF32" s="3">
        <v>826</v>
      </c>
      <c r="BG32" s="56"/>
      <c r="BH32" s="84">
        <f>IF(BH31=B6,53,VLOOKUP(BH31,BI31:BJ82,2))</f>
        <v>53</v>
      </c>
      <c r="BI32" s="80" t="s">
        <v>8</v>
      </c>
      <c r="BJ32" s="60">
        <v>2</v>
      </c>
      <c r="BK32" s="60">
        <f t="shared" ref="BK32:BK82" si="8">IF($BH$32=BJ32,"",BJ32)</f>
        <v>2</v>
      </c>
      <c r="BL32" s="81">
        <f t="shared" ref="BL32:BL82" si="9">IF(ISERROR(RANK(BK32,$BK$31:$BK$82,1)),"",(RANK(BK32,$BK$31:$BK$82,1)))</f>
        <v>2</v>
      </c>
      <c r="BN32">
        <v>2</v>
      </c>
      <c r="BO32" t="str">
        <f>INDEX($BI$31:$BI$82,MATCH(BN32,$BL$31:BL83,0),1)</f>
        <v>Alaska</v>
      </c>
      <c r="BP32">
        <f t="shared" ref="BP32:BP82" si="10">HLOOKUP(BO32,$BJ$24:$DI$27,2,FALSE)</f>
        <v>84068</v>
      </c>
      <c r="BQ32">
        <f t="shared" ref="BQ32:BQ81" si="11">HLOOKUP(BO32,$BJ$24:$DI$27,3,FALSE)</f>
        <v>88850</v>
      </c>
      <c r="BR32">
        <f t="shared" ref="BR32:BR81" si="12">HLOOKUP(BO32,$BJ$24:$DI$27,4,FALSE)</f>
        <v>94692</v>
      </c>
      <c r="BS32" s="89" t="s">
        <v>73</v>
      </c>
      <c r="BT32">
        <v>33415</v>
      </c>
      <c r="BU32">
        <v>35084</v>
      </c>
      <c r="BV32">
        <v>36326</v>
      </c>
      <c r="BW32" s="59">
        <f t="shared" ref="BW32:BW82" si="13">AVERAGE(BT32:BV32)</f>
        <v>34941.666666666664</v>
      </c>
      <c r="BX32">
        <v>721186</v>
      </c>
      <c r="BY32">
        <v>711962</v>
      </c>
      <c r="BZ32">
        <v>702974</v>
      </c>
      <c r="CA32" s="59">
        <f t="shared" ref="CA32:CA82" si="14">AVERAGE(BX32:BZ32)</f>
        <v>712040.66666666663</v>
      </c>
      <c r="CB32">
        <f t="shared" ref="CB32:CB82" si="15">CHOOSE($BI$11,BT32,BU32,BV32)</f>
        <v>36326</v>
      </c>
      <c r="CC32">
        <f t="shared" ref="CC32:CC82" si="16">CHOOSE($BI$8,CB32,BW32)</f>
        <v>36326</v>
      </c>
      <c r="CD32">
        <f t="shared" ref="CD32:CD82" si="17">CHOOSE($BI$11,BX32,BY32,BZ32)</f>
        <v>702974</v>
      </c>
      <c r="CE32">
        <f t="shared" ref="CE32:CE82" si="18">CHOOSE($BI$8,CD32,CA32)</f>
        <v>702974</v>
      </c>
      <c r="CF32" s="94">
        <f t="shared" ref="CF32:CF82" si="19">CHOOSE($CF$30,CC32,CE32)</f>
        <v>36326</v>
      </c>
      <c r="CH32" t="s">
        <v>125</v>
      </c>
    </row>
    <row r="33" spans="2:84" x14ac:dyDescent="0.25">
      <c r="B33" s="5" t="s">
        <v>33</v>
      </c>
      <c r="C33" s="2">
        <v>995544</v>
      </c>
      <c r="D33" s="2">
        <v>829489</v>
      </c>
      <c r="E33" s="2">
        <v>126463</v>
      </c>
      <c r="F33" s="4">
        <v>37690</v>
      </c>
      <c r="G33" s="3">
        <v>31</v>
      </c>
      <c r="H33" s="3">
        <v>726</v>
      </c>
      <c r="I33" s="3">
        <v>1548</v>
      </c>
      <c r="J33" s="3">
        <v>63</v>
      </c>
      <c r="K33" s="3">
        <v>5428</v>
      </c>
      <c r="L33" s="3">
        <v>2135</v>
      </c>
      <c r="M33" s="3">
        <v>0</v>
      </c>
      <c r="N33" s="3">
        <v>0</v>
      </c>
      <c r="O33" s="3">
        <v>0</v>
      </c>
      <c r="P33" s="3">
        <v>1875</v>
      </c>
      <c r="Q33" s="3">
        <v>292</v>
      </c>
      <c r="R33" s="3">
        <v>556</v>
      </c>
      <c r="S33" s="3">
        <v>3385</v>
      </c>
      <c r="T33" s="3">
        <v>542</v>
      </c>
      <c r="U33" s="3">
        <v>163</v>
      </c>
      <c r="V33" s="3">
        <v>415</v>
      </c>
      <c r="W33" s="3">
        <v>224</v>
      </c>
      <c r="X33" s="3">
        <v>367</v>
      </c>
      <c r="Y33" s="3">
        <v>0</v>
      </c>
      <c r="Z33" s="3">
        <v>225</v>
      </c>
      <c r="AA33" s="3">
        <v>33</v>
      </c>
      <c r="AB33" s="3">
        <v>97</v>
      </c>
      <c r="AC33" s="3">
        <v>822</v>
      </c>
      <c r="AD33" s="3">
        <v>481</v>
      </c>
      <c r="AE33" s="3">
        <v>32</v>
      </c>
      <c r="AF33" s="3">
        <v>447</v>
      </c>
      <c r="AG33" s="3" t="e">
        <f>NA()</f>
        <v>#N/A</v>
      </c>
      <c r="AH33" s="3">
        <v>108</v>
      </c>
      <c r="AI33" s="3">
        <v>968</v>
      </c>
      <c r="AJ33" s="3">
        <v>115</v>
      </c>
      <c r="AK33" s="3">
        <v>156</v>
      </c>
      <c r="AL33" s="3">
        <v>259</v>
      </c>
      <c r="AM33" s="3">
        <v>482</v>
      </c>
      <c r="AN33" s="3">
        <v>1082</v>
      </c>
      <c r="AO33" s="3">
        <v>977</v>
      </c>
      <c r="AP33" s="3">
        <v>402</v>
      </c>
      <c r="AQ33" s="3">
        <v>1018</v>
      </c>
      <c r="AR33" s="3">
        <v>2950</v>
      </c>
      <c r="AS33" s="3">
        <v>457</v>
      </c>
      <c r="AT33" s="3">
        <v>0</v>
      </c>
      <c r="AU33" s="3">
        <v>230</v>
      </c>
      <c r="AV33" s="3">
        <v>191</v>
      </c>
      <c r="AW33" s="3">
        <v>45</v>
      </c>
      <c r="AX33" s="3">
        <v>1393</v>
      </c>
      <c r="AY33" s="3">
        <v>260</v>
      </c>
      <c r="AZ33" s="3">
        <v>87</v>
      </c>
      <c r="BA33" s="3">
        <v>156</v>
      </c>
      <c r="BB33" s="3">
        <v>4783</v>
      </c>
      <c r="BC33" s="3">
        <v>0</v>
      </c>
      <c r="BD33" s="3">
        <v>750</v>
      </c>
      <c r="BE33" s="3">
        <v>934</v>
      </c>
      <c r="BF33" s="3">
        <v>0</v>
      </c>
      <c r="BG33" s="56"/>
      <c r="BI33" s="80" t="s">
        <v>9</v>
      </c>
      <c r="BJ33" s="60">
        <v>3</v>
      </c>
      <c r="BK33" s="60">
        <f t="shared" si="8"/>
        <v>3</v>
      </c>
      <c r="BL33" s="81">
        <f t="shared" si="9"/>
        <v>3</v>
      </c>
      <c r="BN33">
        <v>3</v>
      </c>
      <c r="BO33" t="str">
        <f>INDEX($BI$31:$BI$82,MATCH(BN33,$BL$31:BL84,0),1)</f>
        <v>Arizona</v>
      </c>
      <c r="BP33">
        <f t="shared" si="10"/>
        <v>206842</v>
      </c>
      <c r="BQ33">
        <f t="shared" si="11"/>
        <v>211816</v>
      </c>
      <c r="BR33">
        <f t="shared" si="12"/>
        <v>176768</v>
      </c>
      <c r="BS33" s="89" t="s">
        <v>74</v>
      </c>
      <c r="BT33">
        <v>232457</v>
      </c>
      <c r="BU33">
        <v>222877</v>
      </c>
      <c r="BV33">
        <v>222725</v>
      </c>
      <c r="BW33" s="59">
        <f t="shared" si="13"/>
        <v>226019.66666666666</v>
      </c>
      <c r="BX33">
        <v>6468907</v>
      </c>
      <c r="BY33">
        <v>6402301</v>
      </c>
      <c r="BZ33">
        <v>6332786</v>
      </c>
      <c r="CA33" s="59">
        <f t="shared" si="14"/>
        <v>6401331.333333333</v>
      </c>
      <c r="CB33">
        <f t="shared" si="15"/>
        <v>222725</v>
      </c>
      <c r="CC33">
        <f t="shared" si="16"/>
        <v>222725</v>
      </c>
      <c r="CD33">
        <f t="shared" si="17"/>
        <v>6332786</v>
      </c>
      <c r="CE33">
        <f t="shared" si="18"/>
        <v>6332786</v>
      </c>
      <c r="CF33" s="94">
        <f t="shared" si="19"/>
        <v>222725</v>
      </c>
    </row>
    <row r="34" spans="2:84" x14ac:dyDescent="0.25">
      <c r="B34" s="5" t="s">
        <v>34</v>
      </c>
      <c r="C34" s="2">
        <v>1829420</v>
      </c>
      <c r="D34" s="2">
        <v>1540361</v>
      </c>
      <c r="E34" s="2">
        <v>237937</v>
      </c>
      <c r="F34" s="4">
        <v>43266</v>
      </c>
      <c r="G34" s="3">
        <v>245</v>
      </c>
      <c r="H34" s="3">
        <v>626</v>
      </c>
      <c r="I34" s="3">
        <v>2406</v>
      </c>
      <c r="J34" s="3">
        <v>363</v>
      </c>
      <c r="K34" s="3">
        <v>3438</v>
      </c>
      <c r="L34" s="3">
        <v>2023</v>
      </c>
      <c r="M34" s="3">
        <v>0</v>
      </c>
      <c r="N34" s="3">
        <v>0</v>
      </c>
      <c r="O34" s="3">
        <v>0</v>
      </c>
      <c r="P34" s="3">
        <v>1368</v>
      </c>
      <c r="Q34" s="3">
        <v>786</v>
      </c>
      <c r="R34" s="3">
        <v>165</v>
      </c>
      <c r="S34" s="3">
        <v>315</v>
      </c>
      <c r="T34" s="3">
        <v>1193</v>
      </c>
      <c r="U34" s="3">
        <v>290</v>
      </c>
      <c r="V34" s="3">
        <v>6815</v>
      </c>
      <c r="W34" s="3">
        <v>3103</v>
      </c>
      <c r="X34" s="3">
        <v>131</v>
      </c>
      <c r="Y34" s="3">
        <v>411</v>
      </c>
      <c r="Z34" s="3">
        <v>68</v>
      </c>
      <c r="AA34" s="3">
        <v>129</v>
      </c>
      <c r="AB34" s="3">
        <v>195</v>
      </c>
      <c r="AC34" s="3">
        <v>258</v>
      </c>
      <c r="AD34" s="3">
        <v>1489</v>
      </c>
      <c r="AE34" s="3">
        <v>176</v>
      </c>
      <c r="AF34" s="3">
        <v>2223</v>
      </c>
      <c r="AG34" s="3">
        <v>108</v>
      </c>
      <c r="AH34" s="3" t="e">
        <f>NA()</f>
        <v>#N/A</v>
      </c>
      <c r="AI34" s="3">
        <v>233</v>
      </c>
      <c r="AJ34" s="3">
        <v>0</v>
      </c>
      <c r="AK34" s="3">
        <v>524</v>
      </c>
      <c r="AL34" s="3">
        <v>158</v>
      </c>
      <c r="AM34" s="3">
        <v>318</v>
      </c>
      <c r="AN34" s="3">
        <v>874</v>
      </c>
      <c r="AO34" s="3">
        <v>497</v>
      </c>
      <c r="AP34" s="3">
        <v>563</v>
      </c>
      <c r="AQ34" s="3">
        <v>587</v>
      </c>
      <c r="AR34" s="3">
        <v>106</v>
      </c>
      <c r="AS34" s="3">
        <v>702</v>
      </c>
      <c r="AT34" s="3">
        <v>0</v>
      </c>
      <c r="AU34" s="3">
        <v>456</v>
      </c>
      <c r="AV34" s="3">
        <v>2507</v>
      </c>
      <c r="AW34" s="3">
        <v>232</v>
      </c>
      <c r="AX34" s="3">
        <v>3130</v>
      </c>
      <c r="AY34" s="3">
        <v>229</v>
      </c>
      <c r="AZ34" s="3">
        <v>79</v>
      </c>
      <c r="BA34" s="3">
        <v>1076</v>
      </c>
      <c r="BB34" s="3">
        <v>1327</v>
      </c>
      <c r="BC34" s="3">
        <v>111</v>
      </c>
      <c r="BD34" s="3">
        <v>316</v>
      </c>
      <c r="BE34" s="3">
        <v>917</v>
      </c>
      <c r="BF34" s="3">
        <v>0</v>
      </c>
      <c r="BG34" s="56"/>
      <c r="BI34" s="80" t="s">
        <v>10</v>
      </c>
      <c r="BJ34" s="60">
        <v>4</v>
      </c>
      <c r="BK34" s="60">
        <f t="shared" si="8"/>
        <v>4</v>
      </c>
      <c r="BL34" s="81">
        <f t="shared" si="9"/>
        <v>4</v>
      </c>
      <c r="BN34">
        <v>4</v>
      </c>
      <c r="BO34" t="str">
        <f>INDEX($BI$31:$BI$82,MATCH(BN34,$BL$31:BL85,0),1)</f>
        <v>Arkansas</v>
      </c>
      <c r="BP34">
        <f t="shared" si="10"/>
        <v>64967</v>
      </c>
      <c r="BQ34">
        <f t="shared" si="11"/>
        <v>77226</v>
      </c>
      <c r="BR34">
        <f t="shared" si="12"/>
        <v>64264</v>
      </c>
      <c r="BS34" s="89" t="s">
        <v>75</v>
      </c>
      <c r="BT34">
        <v>76948</v>
      </c>
      <c r="BU34">
        <v>69845</v>
      </c>
      <c r="BV34">
        <v>79127</v>
      </c>
      <c r="BW34" s="59">
        <f t="shared" si="13"/>
        <v>75306.666666666672</v>
      </c>
      <c r="BX34">
        <v>2912680</v>
      </c>
      <c r="BY34">
        <v>2906632</v>
      </c>
      <c r="BZ34">
        <v>2888304</v>
      </c>
      <c r="CA34" s="59">
        <f t="shared" si="14"/>
        <v>2902538.6666666665</v>
      </c>
      <c r="CB34">
        <f t="shared" si="15"/>
        <v>79127</v>
      </c>
      <c r="CC34">
        <f t="shared" si="16"/>
        <v>79127</v>
      </c>
      <c r="CD34">
        <f t="shared" si="17"/>
        <v>2888304</v>
      </c>
      <c r="CE34">
        <f t="shared" si="18"/>
        <v>2888304</v>
      </c>
      <c r="CF34" s="94">
        <f t="shared" si="19"/>
        <v>79127</v>
      </c>
    </row>
    <row r="35" spans="2:84" x14ac:dyDescent="0.25">
      <c r="B35" s="5" t="s">
        <v>35</v>
      </c>
      <c r="C35" s="2">
        <v>2725280</v>
      </c>
      <c r="D35" s="2">
        <v>2105070</v>
      </c>
      <c r="E35" s="2">
        <v>481496</v>
      </c>
      <c r="F35" s="4">
        <v>124285</v>
      </c>
      <c r="G35" s="3">
        <v>761</v>
      </c>
      <c r="H35" s="3">
        <v>2161</v>
      </c>
      <c r="I35" s="3">
        <v>8748</v>
      </c>
      <c r="J35" s="3">
        <v>353</v>
      </c>
      <c r="K35" s="3">
        <v>49978</v>
      </c>
      <c r="L35" s="3">
        <v>6402</v>
      </c>
      <c r="M35" s="3">
        <v>143</v>
      </c>
      <c r="N35" s="3">
        <v>373</v>
      </c>
      <c r="O35" s="3">
        <v>468</v>
      </c>
      <c r="P35" s="3">
        <v>3381</v>
      </c>
      <c r="Q35" s="3">
        <v>745</v>
      </c>
      <c r="R35" s="3">
        <v>2053</v>
      </c>
      <c r="S35" s="3">
        <v>1503</v>
      </c>
      <c r="T35" s="3">
        <v>2822</v>
      </c>
      <c r="U35" s="3">
        <v>362</v>
      </c>
      <c r="V35" s="3">
        <v>714</v>
      </c>
      <c r="W35" s="3">
        <v>1202</v>
      </c>
      <c r="X35" s="3">
        <v>952</v>
      </c>
      <c r="Y35" s="3">
        <v>421</v>
      </c>
      <c r="Z35" s="3">
        <v>209</v>
      </c>
      <c r="AA35" s="3">
        <v>934</v>
      </c>
      <c r="AB35" s="3">
        <v>318</v>
      </c>
      <c r="AC35" s="3">
        <v>1235</v>
      </c>
      <c r="AD35" s="3">
        <v>1157</v>
      </c>
      <c r="AE35" s="3">
        <v>783</v>
      </c>
      <c r="AF35" s="3">
        <v>694</v>
      </c>
      <c r="AG35" s="3">
        <v>1086</v>
      </c>
      <c r="AH35" s="3">
        <v>714</v>
      </c>
      <c r="AI35" s="3" t="e">
        <f>NA()</f>
        <v>#N/A</v>
      </c>
      <c r="AJ35" s="3">
        <v>175</v>
      </c>
      <c r="AK35" s="3">
        <v>912</v>
      </c>
      <c r="AL35" s="3">
        <v>1138</v>
      </c>
      <c r="AM35" s="3">
        <v>3521</v>
      </c>
      <c r="AN35" s="3">
        <v>767</v>
      </c>
      <c r="AO35" s="3">
        <v>702</v>
      </c>
      <c r="AP35" s="3">
        <v>1407</v>
      </c>
      <c r="AQ35" s="3">
        <v>1520</v>
      </c>
      <c r="AR35" s="3">
        <v>3101</v>
      </c>
      <c r="AS35" s="3">
        <v>1601</v>
      </c>
      <c r="AT35" s="3">
        <v>336</v>
      </c>
      <c r="AU35" s="3">
        <v>480</v>
      </c>
      <c r="AV35" s="3">
        <v>0</v>
      </c>
      <c r="AW35" s="3">
        <v>1699</v>
      </c>
      <c r="AX35" s="3">
        <v>5484</v>
      </c>
      <c r="AY35" s="3">
        <v>4605</v>
      </c>
      <c r="AZ35" s="3">
        <v>121</v>
      </c>
      <c r="BA35" s="3">
        <v>1135</v>
      </c>
      <c r="BB35" s="3">
        <v>2997</v>
      </c>
      <c r="BC35" s="3">
        <v>100</v>
      </c>
      <c r="BD35" s="3">
        <v>1046</v>
      </c>
      <c r="BE35" s="3">
        <v>766</v>
      </c>
      <c r="BF35" s="3">
        <v>237</v>
      </c>
      <c r="BG35" s="56"/>
      <c r="BI35" s="80" t="s">
        <v>11</v>
      </c>
      <c r="BJ35" s="60">
        <v>5</v>
      </c>
      <c r="BK35" s="60">
        <f t="shared" si="8"/>
        <v>5</v>
      </c>
      <c r="BL35" s="81">
        <f t="shared" si="9"/>
        <v>5</v>
      </c>
      <c r="BN35">
        <v>5</v>
      </c>
      <c r="BO35" t="str">
        <f>INDEX($BI$31:$BI$82,MATCH(BN35,$BL$31:BL86,0),1)</f>
        <v>California</v>
      </c>
      <c r="BP35">
        <f t="shared" si="10"/>
        <v>566986</v>
      </c>
      <c r="BQ35">
        <f t="shared" si="11"/>
        <v>562343</v>
      </c>
      <c r="BR35">
        <f t="shared" si="12"/>
        <v>573988</v>
      </c>
      <c r="BS35" s="89" t="s">
        <v>76</v>
      </c>
      <c r="BT35">
        <v>493641</v>
      </c>
      <c r="BU35">
        <v>468428</v>
      </c>
      <c r="BV35">
        <v>444749</v>
      </c>
      <c r="BW35" s="59">
        <f t="shared" si="13"/>
        <v>468939.33333333331</v>
      </c>
      <c r="BX35">
        <v>37572738</v>
      </c>
      <c r="BY35">
        <v>37222678</v>
      </c>
      <c r="BZ35">
        <v>36907897</v>
      </c>
      <c r="CA35" s="59">
        <f t="shared" si="14"/>
        <v>37234437.666666664</v>
      </c>
      <c r="CB35">
        <f t="shared" si="15"/>
        <v>444749</v>
      </c>
      <c r="CC35">
        <f t="shared" si="16"/>
        <v>444749</v>
      </c>
      <c r="CD35">
        <f t="shared" si="17"/>
        <v>36907897</v>
      </c>
      <c r="CE35">
        <f t="shared" si="18"/>
        <v>36907897</v>
      </c>
      <c r="CF35" s="94">
        <f t="shared" si="19"/>
        <v>444749</v>
      </c>
    </row>
    <row r="36" spans="2:84" x14ac:dyDescent="0.25">
      <c r="B36" s="5" t="s">
        <v>36</v>
      </c>
      <c r="C36" s="2">
        <v>1309203</v>
      </c>
      <c r="D36" s="2">
        <v>1127376</v>
      </c>
      <c r="E36" s="2">
        <v>125118</v>
      </c>
      <c r="F36" s="4">
        <v>50484</v>
      </c>
      <c r="G36" s="3">
        <v>0</v>
      </c>
      <c r="H36" s="3">
        <v>437</v>
      </c>
      <c r="I36" s="3">
        <v>440</v>
      </c>
      <c r="J36" s="3">
        <v>0</v>
      </c>
      <c r="K36" s="3">
        <v>1514</v>
      </c>
      <c r="L36" s="3">
        <v>572</v>
      </c>
      <c r="M36" s="3">
        <v>1345</v>
      </c>
      <c r="N36" s="3">
        <v>0</v>
      </c>
      <c r="O36" s="3">
        <v>101</v>
      </c>
      <c r="P36" s="3">
        <v>2746</v>
      </c>
      <c r="Q36" s="3">
        <v>470</v>
      </c>
      <c r="R36" s="3">
        <v>43</v>
      </c>
      <c r="S36" s="3">
        <v>20</v>
      </c>
      <c r="T36" s="3">
        <v>673</v>
      </c>
      <c r="U36" s="3">
        <v>297</v>
      </c>
      <c r="V36" s="3">
        <v>53</v>
      </c>
      <c r="W36" s="3">
        <v>102</v>
      </c>
      <c r="X36" s="3">
        <v>284</v>
      </c>
      <c r="Y36" s="3">
        <v>7</v>
      </c>
      <c r="Z36" s="3">
        <v>6118</v>
      </c>
      <c r="AA36" s="3">
        <v>33</v>
      </c>
      <c r="AB36" s="3">
        <v>18990</v>
      </c>
      <c r="AC36" s="3">
        <v>426</v>
      </c>
      <c r="AD36" s="3">
        <v>0</v>
      </c>
      <c r="AE36" s="3">
        <v>0</v>
      </c>
      <c r="AF36" s="3">
        <v>289</v>
      </c>
      <c r="AG36" s="3">
        <v>0</v>
      </c>
      <c r="AH36" s="3">
        <v>110</v>
      </c>
      <c r="AI36" s="3">
        <v>0</v>
      </c>
      <c r="AJ36" s="3" t="e">
        <f>NA()</f>
        <v>#N/A</v>
      </c>
      <c r="AK36" s="3">
        <v>591</v>
      </c>
      <c r="AL36" s="3">
        <v>223</v>
      </c>
      <c r="AM36" s="3">
        <v>2905</v>
      </c>
      <c r="AN36" s="3">
        <v>1609</v>
      </c>
      <c r="AO36" s="3">
        <v>0</v>
      </c>
      <c r="AP36" s="3">
        <v>324</v>
      </c>
      <c r="AQ36" s="3">
        <v>186</v>
      </c>
      <c r="AR36" s="3">
        <v>208</v>
      </c>
      <c r="AS36" s="3">
        <v>890</v>
      </c>
      <c r="AT36" s="3">
        <v>1248</v>
      </c>
      <c r="AU36" s="3">
        <v>323</v>
      </c>
      <c r="AV36" s="3">
        <v>0</v>
      </c>
      <c r="AW36" s="3">
        <v>77</v>
      </c>
      <c r="AX36" s="3">
        <v>2150</v>
      </c>
      <c r="AY36" s="3">
        <v>557</v>
      </c>
      <c r="AZ36" s="3">
        <v>2960</v>
      </c>
      <c r="BA36" s="3">
        <v>660</v>
      </c>
      <c r="BB36" s="3">
        <v>113</v>
      </c>
      <c r="BC36" s="3">
        <v>80</v>
      </c>
      <c r="BD36" s="3">
        <v>239</v>
      </c>
      <c r="BE36" s="3">
        <v>71</v>
      </c>
      <c r="BF36" s="3">
        <v>75</v>
      </c>
      <c r="BG36" s="56"/>
      <c r="BI36" s="80" t="s">
        <v>12</v>
      </c>
      <c r="BJ36" s="60">
        <v>6</v>
      </c>
      <c r="BK36" s="60">
        <f t="shared" si="8"/>
        <v>6</v>
      </c>
      <c r="BL36" s="81">
        <f t="shared" si="9"/>
        <v>6</v>
      </c>
      <c r="BN36">
        <v>6</v>
      </c>
      <c r="BO36" t="str">
        <f>INDEX($BI$31:$BI$82,MATCH(BN36,$BL$31:BL87,0),1)</f>
        <v>Colorado</v>
      </c>
      <c r="BP36">
        <f t="shared" si="10"/>
        <v>161530</v>
      </c>
      <c r="BQ36">
        <f t="shared" si="11"/>
        <v>160623</v>
      </c>
      <c r="BR36">
        <f t="shared" si="12"/>
        <v>140620</v>
      </c>
      <c r="BS36" s="89" t="s">
        <v>77</v>
      </c>
      <c r="BT36">
        <v>205060</v>
      </c>
      <c r="BU36">
        <v>202124</v>
      </c>
      <c r="BV36">
        <v>186366</v>
      </c>
      <c r="BW36" s="59">
        <f t="shared" si="13"/>
        <v>197850</v>
      </c>
      <c r="BX36">
        <v>5123944</v>
      </c>
      <c r="BY36">
        <v>5048443</v>
      </c>
      <c r="BZ36">
        <v>4988190</v>
      </c>
      <c r="CA36" s="59">
        <f t="shared" si="14"/>
        <v>5053525.666666667</v>
      </c>
      <c r="CB36">
        <f t="shared" si="15"/>
        <v>186366</v>
      </c>
      <c r="CC36">
        <f t="shared" si="16"/>
        <v>186366</v>
      </c>
      <c r="CD36">
        <f t="shared" si="17"/>
        <v>4988190</v>
      </c>
      <c r="CE36">
        <f t="shared" si="18"/>
        <v>4988190</v>
      </c>
      <c r="CF36" s="94">
        <f t="shared" si="19"/>
        <v>186366</v>
      </c>
    </row>
    <row r="37" spans="2:84" x14ac:dyDescent="0.25">
      <c r="B37" s="5" t="s">
        <v>37</v>
      </c>
      <c r="C37" s="1">
        <v>8772744</v>
      </c>
      <c r="D37" s="1">
        <v>7929570</v>
      </c>
      <c r="E37" s="1">
        <v>655465</v>
      </c>
      <c r="F37" s="4">
        <v>130223</v>
      </c>
      <c r="G37" s="3">
        <v>779</v>
      </c>
      <c r="H37" s="3">
        <v>359</v>
      </c>
      <c r="I37" s="3">
        <v>1328</v>
      </c>
      <c r="J37" s="3">
        <v>57</v>
      </c>
      <c r="K37" s="3">
        <v>4330</v>
      </c>
      <c r="L37" s="3">
        <v>380</v>
      </c>
      <c r="M37" s="3">
        <v>3466</v>
      </c>
      <c r="N37" s="3">
        <v>1921</v>
      </c>
      <c r="O37" s="3">
        <v>840</v>
      </c>
      <c r="P37" s="3">
        <v>10649</v>
      </c>
      <c r="Q37" s="3">
        <v>3002</v>
      </c>
      <c r="R37" s="3">
        <v>22</v>
      </c>
      <c r="S37" s="3">
        <v>113</v>
      </c>
      <c r="T37" s="3">
        <v>2052</v>
      </c>
      <c r="U37" s="3">
        <v>1039</v>
      </c>
      <c r="V37" s="3">
        <v>357</v>
      </c>
      <c r="W37" s="3">
        <v>426</v>
      </c>
      <c r="X37" s="3">
        <v>631</v>
      </c>
      <c r="Y37" s="3">
        <v>339</v>
      </c>
      <c r="Z37" s="3">
        <v>430</v>
      </c>
      <c r="AA37" s="3">
        <v>3474</v>
      </c>
      <c r="AB37" s="3">
        <v>4907</v>
      </c>
      <c r="AC37" s="3">
        <v>324</v>
      </c>
      <c r="AD37" s="3">
        <v>570</v>
      </c>
      <c r="AE37" s="3">
        <v>106</v>
      </c>
      <c r="AF37" s="3">
        <v>384</v>
      </c>
      <c r="AG37" s="3">
        <v>67</v>
      </c>
      <c r="AH37" s="3">
        <v>35</v>
      </c>
      <c r="AI37" s="3">
        <v>908</v>
      </c>
      <c r="AJ37" s="3">
        <v>126</v>
      </c>
      <c r="AK37" s="3" t="e">
        <f>NA()</f>
        <v>#N/A</v>
      </c>
      <c r="AL37" s="3">
        <v>45</v>
      </c>
      <c r="AM37" s="3">
        <v>40495</v>
      </c>
      <c r="AN37" s="3">
        <v>3236</v>
      </c>
      <c r="AO37" s="3">
        <v>55</v>
      </c>
      <c r="AP37" s="3">
        <v>1452</v>
      </c>
      <c r="AQ37" s="3">
        <v>1540</v>
      </c>
      <c r="AR37" s="3">
        <v>760</v>
      </c>
      <c r="AS37" s="3">
        <v>23597</v>
      </c>
      <c r="AT37" s="3">
        <v>429</v>
      </c>
      <c r="AU37" s="3">
        <v>2372</v>
      </c>
      <c r="AV37" s="3">
        <v>581</v>
      </c>
      <c r="AW37" s="3">
        <v>1400</v>
      </c>
      <c r="AX37" s="3">
        <v>2509</v>
      </c>
      <c r="AY37" s="3">
        <v>425</v>
      </c>
      <c r="AZ37" s="3">
        <v>35</v>
      </c>
      <c r="BA37" s="3">
        <v>5024</v>
      </c>
      <c r="BB37" s="3">
        <v>1847</v>
      </c>
      <c r="BC37" s="3">
        <v>297</v>
      </c>
      <c r="BD37" s="3">
        <v>680</v>
      </c>
      <c r="BE37" s="3">
        <v>23</v>
      </c>
      <c r="BF37" s="3">
        <v>2574</v>
      </c>
      <c r="BG37" s="56"/>
      <c r="BI37" s="80" t="s">
        <v>13</v>
      </c>
      <c r="BJ37" s="60">
        <v>7</v>
      </c>
      <c r="BK37" s="60">
        <f t="shared" si="8"/>
        <v>7</v>
      </c>
      <c r="BL37" s="81">
        <f t="shared" si="9"/>
        <v>7</v>
      </c>
      <c r="BN37">
        <v>7</v>
      </c>
      <c r="BO37" t="str">
        <f>INDEX($BI$31:$BI$82,MATCH(BN37,$BL$31:BL88,0),1)</f>
        <v>Connecticut</v>
      </c>
      <c r="BP37">
        <f t="shared" si="10"/>
        <v>87023</v>
      </c>
      <c r="BQ37">
        <f t="shared" si="11"/>
        <v>91295</v>
      </c>
      <c r="BR37">
        <f t="shared" si="12"/>
        <v>89360</v>
      </c>
      <c r="BS37" s="89" t="s">
        <v>78</v>
      </c>
      <c r="BT37">
        <v>80311</v>
      </c>
      <c r="BU37">
        <v>71502</v>
      </c>
      <c r="BV37">
        <v>77333</v>
      </c>
      <c r="BW37" s="59">
        <f t="shared" si="13"/>
        <v>76382</v>
      </c>
      <c r="BX37">
        <v>3555319</v>
      </c>
      <c r="BY37">
        <v>3548667</v>
      </c>
      <c r="BZ37">
        <v>3541146</v>
      </c>
      <c r="CA37" s="59">
        <f t="shared" si="14"/>
        <v>3548377.3333333335</v>
      </c>
      <c r="CB37">
        <f t="shared" si="15"/>
        <v>77333</v>
      </c>
      <c r="CC37">
        <f t="shared" si="16"/>
        <v>77333</v>
      </c>
      <c r="CD37">
        <f t="shared" si="17"/>
        <v>3541146</v>
      </c>
      <c r="CE37">
        <f t="shared" si="18"/>
        <v>3541146</v>
      </c>
      <c r="CF37" s="94">
        <f t="shared" si="19"/>
        <v>77333</v>
      </c>
    </row>
    <row r="38" spans="2:84" x14ac:dyDescent="0.25">
      <c r="B38" s="5" t="s">
        <v>38</v>
      </c>
      <c r="C38" s="1">
        <v>2060595</v>
      </c>
      <c r="D38" s="1">
        <v>1769341</v>
      </c>
      <c r="E38" s="1">
        <v>226243</v>
      </c>
      <c r="F38" s="4">
        <v>54693</v>
      </c>
      <c r="G38" s="3">
        <v>787</v>
      </c>
      <c r="H38" s="3">
        <v>320</v>
      </c>
      <c r="I38" s="3">
        <v>6391</v>
      </c>
      <c r="J38" s="3">
        <v>410</v>
      </c>
      <c r="K38" s="3">
        <v>4536</v>
      </c>
      <c r="L38" s="3">
        <v>4780</v>
      </c>
      <c r="M38" s="3">
        <v>280</v>
      </c>
      <c r="N38" s="3">
        <v>100</v>
      </c>
      <c r="O38" s="3">
        <v>25</v>
      </c>
      <c r="P38" s="3">
        <v>4707</v>
      </c>
      <c r="Q38" s="3">
        <v>192</v>
      </c>
      <c r="R38" s="3">
        <v>168</v>
      </c>
      <c r="S38" s="3">
        <v>355</v>
      </c>
      <c r="T38" s="3">
        <v>790</v>
      </c>
      <c r="U38" s="3">
        <v>660</v>
      </c>
      <c r="V38" s="3">
        <v>384</v>
      </c>
      <c r="W38" s="3">
        <v>672</v>
      </c>
      <c r="X38" s="3">
        <v>159</v>
      </c>
      <c r="Y38" s="3">
        <v>790</v>
      </c>
      <c r="Z38" s="3">
        <v>57</v>
      </c>
      <c r="AA38" s="3">
        <v>505</v>
      </c>
      <c r="AB38" s="3">
        <v>303</v>
      </c>
      <c r="AC38" s="3">
        <v>602</v>
      </c>
      <c r="AD38" s="3">
        <v>284</v>
      </c>
      <c r="AE38" s="3">
        <v>451</v>
      </c>
      <c r="AF38" s="3">
        <v>1216</v>
      </c>
      <c r="AG38" s="3">
        <v>139</v>
      </c>
      <c r="AH38" s="3">
        <v>194</v>
      </c>
      <c r="AI38" s="3">
        <v>604</v>
      </c>
      <c r="AJ38" s="3">
        <v>268</v>
      </c>
      <c r="AK38" s="3">
        <v>252</v>
      </c>
      <c r="AL38" s="3" t="e">
        <f>NA()</f>
        <v>#N/A</v>
      </c>
      <c r="AM38" s="3">
        <v>1111</v>
      </c>
      <c r="AN38" s="3">
        <v>335</v>
      </c>
      <c r="AO38" s="3">
        <v>41</v>
      </c>
      <c r="AP38" s="3">
        <v>1178</v>
      </c>
      <c r="AQ38" s="3">
        <v>1076</v>
      </c>
      <c r="AR38" s="3">
        <v>932</v>
      </c>
      <c r="AS38" s="3">
        <v>822</v>
      </c>
      <c r="AT38" s="3">
        <v>0</v>
      </c>
      <c r="AU38" s="3">
        <v>325</v>
      </c>
      <c r="AV38" s="3">
        <v>509</v>
      </c>
      <c r="AW38" s="3">
        <v>338</v>
      </c>
      <c r="AX38" s="3">
        <v>11955</v>
      </c>
      <c r="AY38" s="3">
        <v>1382</v>
      </c>
      <c r="AZ38" s="3">
        <v>81</v>
      </c>
      <c r="BA38" s="3">
        <v>1560</v>
      </c>
      <c r="BB38" s="3">
        <v>1251</v>
      </c>
      <c r="BC38" s="3">
        <v>0</v>
      </c>
      <c r="BD38" s="3">
        <v>321</v>
      </c>
      <c r="BE38" s="3">
        <v>95</v>
      </c>
      <c r="BF38" s="3">
        <v>429</v>
      </c>
      <c r="BG38" s="56"/>
      <c r="BI38" s="80" t="s">
        <v>14</v>
      </c>
      <c r="BJ38" s="60">
        <v>8</v>
      </c>
      <c r="BK38" s="60">
        <f t="shared" si="8"/>
        <v>8</v>
      </c>
      <c r="BL38" s="81">
        <f t="shared" si="9"/>
        <v>8</v>
      </c>
      <c r="BN38">
        <v>8</v>
      </c>
      <c r="BO38" t="str">
        <f>INDEX($BI$31:$BI$82,MATCH(BN38,$BL$31:BL89,0),1)</f>
        <v>Delaware</v>
      </c>
      <c r="BP38">
        <f t="shared" si="10"/>
        <v>25149</v>
      </c>
      <c r="BQ38">
        <f t="shared" si="11"/>
        <v>26631</v>
      </c>
      <c r="BR38">
        <f t="shared" si="12"/>
        <v>30055</v>
      </c>
      <c r="BS38" s="89" t="s">
        <v>79</v>
      </c>
      <c r="BT38">
        <v>34757</v>
      </c>
      <c r="BU38">
        <v>33912</v>
      </c>
      <c r="BV38">
        <v>30759</v>
      </c>
      <c r="BW38" s="59">
        <f t="shared" si="13"/>
        <v>33142.666666666664</v>
      </c>
      <c r="BX38">
        <v>906576</v>
      </c>
      <c r="BY38">
        <v>897187</v>
      </c>
      <c r="BZ38">
        <v>889812</v>
      </c>
      <c r="CA38" s="59">
        <f t="shared" si="14"/>
        <v>897858.33333333337</v>
      </c>
      <c r="CB38">
        <f t="shared" si="15"/>
        <v>30759</v>
      </c>
      <c r="CC38">
        <f t="shared" si="16"/>
        <v>30759</v>
      </c>
      <c r="CD38">
        <f t="shared" si="17"/>
        <v>889812</v>
      </c>
      <c r="CE38">
        <f t="shared" si="18"/>
        <v>889812</v>
      </c>
      <c r="CF38" s="94">
        <f t="shared" si="19"/>
        <v>30759</v>
      </c>
    </row>
    <row r="39" spans="2:84" x14ac:dyDescent="0.25">
      <c r="B39" s="5" t="s">
        <v>39</v>
      </c>
      <c r="C39" s="1">
        <v>19352153</v>
      </c>
      <c r="D39" s="1">
        <v>17202134</v>
      </c>
      <c r="E39" s="1">
        <v>1723117</v>
      </c>
      <c r="F39" s="4">
        <v>270053</v>
      </c>
      <c r="G39" s="3">
        <v>1364</v>
      </c>
      <c r="H39" s="3">
        <v>4002</v>
      </c>
      <c r="I39" s="3">
        <v>4146</v>
      </c>
      <c r="J39" s="3">
        <v>247</v>
      </c>
      <c r="K39" s="3">
        <v>24623</v>
      </c>
      <c r="L39" s="3">
        <v>3596</v>
      </c>
      <c r="M39" s="3">
        <v>14595</v>
      </c>
      <c r="N39" s="3">
        <v>477</v>
      </c>
      <c r="O39" s="3">
        <v>3936</v>
      </c>
      <c r="P39" s="3">
        <v>27392</v>
      </c>
      <c r="Q39" s="3">
        <v>7592</v>
      </c>
      <c r="R39" s="3">
        <v>1598</v>
      </c>
      <c r="S39" s="3">
        <v>607</v>
      </c>
      <c r="T39" s="3">
        <v>8017</v>
      </c>
      <c r="U39" s="3">
        <v>3040</v>
      </c>
      <c r="V39" s="3">
        <v>955</v>
      </c>
      <c r="W39" s="3">
        <v>1437</v>
      </c>
      <c r="X39" s="3">
        <v>1753</v>
      </c>
      <c r="Y39" s="3">
        <v>1083</v>
      </c>
      <c r="Z39" s="3">
        <v>1345</v>
      </c>
      <c r="AA39" s="3">
        <v>7321</v>
      </c>
      <c r="AB39" s="3">
        <v>15073</v>
      </c>
      <c r="AC39" s="3">
        <v>5191</v>
      </c>
      <c r="AD39" s="3">
        <v>1059</v>
      </c>
      <c r="AE39" s="3">
        <v>773</v>
      </c>
      <c r="AF39" s="3">
        <v>3310</v>
      </c>
      <c r="AG39" s="3">
        <v>421</v>
      </c>
      <c r="AH39" s="3">
        <v>78</v>
      </c>
      <c r="AI39" s="3">
        <v>600</v>
      </c>
      <c r="AJ39" s="3">
        <v>2760</v>
      </c>
      <c r="AK39" s="3">
        <v>42574</v>
      </c>
      <c r="AL39" s="3">
        <v>646</v>
      </c>
      <c r="AM39" s="3" t="e">
        <f>NA()</f>
        <v>#N/A</v>
      </c>
      <c r="AN39" s="3">
        <v>10544</v>
      </c>
      <c r="AO39" s="3">
        <v>77</v>
      </c>
      <c r="AP39" s="3">
        <v>4625</v>
      </c>
      <c r="AQ39" s="3">
        <v>1327</v>
      </c>
      <c r="AR39" s="3">
        <v>1055</v>
      </c>
      <c r="AS39" s="3">
        <v>22895</v>
      </c>
      <c r="AT39" s="3">
        <v>3222</v>
      </c>
      <c r="AU39" s="3">
        <v>5952</v>
      </c>
      <c r="AV39" s="3">
        <v>0</v>
      </c>
      <c r="AW39" s="3">
        <v>1279</v>
      </c>
      <c r="AX39" s="3">
        <v>11231</v>
      </c>
      <c r="AY39" s="3">
        <v>622</v>
      </c>
      <c r="AZ39" s="3">
        <v>2764</v>
      </c>
      <c r="BA39" s="3">
        <v>7939</v>
      </c>
      <c r="BB39" s="3">
        <v>2614</v>
      </c>
      <c r="BC39" s="3">
        <v>921</v>
      </c>
      <c r="BD39" s="3">
        <v>979</v>
      </c>
      <c r="BE39" s="3">
        <v>396</v>
      </c>
      <c r="BF39" s="3">
        <v>7321</v>
      </c>
      <c r="BG39" s="56"/>
      <c r="BI39" s="80" t="s">
        <v>15</v>
      </c>
      <c r="BJ39" s="60">
        <v>9</v>
      </c>
      <c r="BK39" s="60">
        <f t="shared" si="8"/>
        <v>9</v>
      </c>
      <c r="BL39" s="81">
        <f t="shared" si="9"/>
        <v>9</v>
      </c>
      <c r="BN39">
        <v>9</v>
      </c>
      <c r="BO39" t="str">
        <f>INDEX($BI$31:$BI$82,MATCH(BN39,$BL$31:BL90,0),1)</f>
        <v xml:space="preserve">District of Columbia </v>
      </c>
      <c r="BP39">
        <f t="shared" si="10"/>
        <v>59513</v>
      </c>
      <c r="BQ39">
        <f t="shared" si="11"/>
        <v>49732</v>
      </c>
      <c r="BR39">
        <f t="shared" si="12"/>
        <v>56052</v>
      </c>
      <c r="BS39" s="90" t="s">
        <v>80</v>
      </c>
      <c r="BT39">
        <v>53830</v>
      </c>
      <c r="BU39">
        <v>48066</v>
      </c>
      <c r="BV39">
        <v>51244</v>
      </c>
      <c r="BW39" s="59">
        <f t="shared" si="13"/>
        <v>51046.666666666664</v>
      </c>
      <c r="BX39">
        <v>624847</v>
      </c>
      <c r="BY39">
        <v>611608</v>
      </c>
      <c r="BZ39">
        <v>596747</v>
      </c>
      <c r="CA39" s="59">
        <f t="shared" si="14"/>
        <v>611067.33333333337</v>
      </c>
      <c r="CB39">
        <f t="shared" si="15"/>
        <v>51244</v>
      </c>
      <c r="CC39">
        <f t="shared" si="16"/>
        <v>51244</v>
      </c>
      <c r="CD39">
        <f t="shared" si="17"/>
        <v>596747</v>
      </c>
      <c r="CE39">
        <f t="shared" si="18"/>
        <v>596747</v>
      </c>
      <c r="CF39" s="94">
        <f t="shared" si="19"/>
        <v>51244</v>
      </c>
    </row>
    <row r="40" spans="2:84" x14ac:dyDescent="0.25">
      <c r="B40" s="5" t="s">
        <v>40</v>
      </c>
      <c r="C40" s="1">
        <v>9640490</v>
      </c>
      <c r="D40" s="1">
        <v>8167830</v>
      </c>
      <c r="E40" s="1">
        <v>1149080</v>
      </c>
      <c r="F40" s="4">
        <v>273149</v>
      </c>
      <c r="G40" s="3">
        <v>4329</v>
      </c>
      <c r="H40" s="3">
        <v>1458</v>
      </c>
      <c r="I40" s="3">
        <v>3493</v>
      </c>
      <c r="J40" s="3">
        <v>861</v>
      </c>
      <c r="K40" s="3">
        <v>13883</v>
      </c>
      <c r="L40" s="3">
        <v>4790</v>
      </c>
      <c r="M40" s="3">
        <v>4914</v>
      </c>
      <c r="N40" s="3">
        <v>2180</v>
      </c>
      <c r="O40" s="3">
        <v>1801</v>
      </c>
      <c r="P40" s="3">
        <v>26365</v>
      </c>
      <c r="Q40" s="3">
        <v>16823</v>
      </c>
      <c r="R40" s="3">
        <v>1566</v>
      </c>
      <c r="S40" s="3">
        <v>334</v>
      </c>
      <c r="T40" s="3">
        <v>6378</v>
      </c>
      <c r="U40" s="3">
        <v>4532</v>
      </c>
      <c r="V40" s="3">
        <v>775</v>
      </c>
      <c r="W40" s="3">
        <v>1595</v>
      </c>
      <c r="X40" s="3">
        <v>1531</v>
      </c>
      <c r="Y40" s="3">
        <v>919</v>
      </c>
      <c r="Z40" s="3">
        <v>1259</v>
      </c>
      <c r="AA40" s="3">
        <v>9005</v>
      </c>
      <c r="AB40" s="3">
        <v>3710</v>
      </c>
      <c r="AC40" s="3">
        <v>6161</v>
      </c>
      <c r="AD40" s="3">
        <v>1523</v>
      </c>
      <c r="AE40" s="3">
        <v>2377</v>
      </c>
      <c r="AF40" s="3">
        <v>2623</v>
      </c>
      <c r="AG40" s="3">
        <v>244</v>
      </c>
      <c r="AH40" s="3">
        <v>628</v>
      </c>
      <c r="AI40" s="3">
        <v>1627</v>
      </c>
      <c r="AJ40" s="3">
        <v>754</v>
      </c>
      <c r="AK40" s="3">
        <v>11468</v>
      </c>
      <c r="AL40" s="3">
        <v>1138</v>
      </c>
      <c r="AM40" s="3">
        <v>19891</v>
      </c>
      <c r="AN40" s="3" t="e">
        <f>NA()</f>
        <v>#N/A</v>
      </c>
      <c r="AO40" s="3">
        <v>206</v>
      </c>
      <c r="AP40" s="3">
        <v>9337</v>
      </c>
      <c r="AQ40" s="3">
        <v>1263</v>
      </c>
      <c r="AR40" s="3">
        <v>1333</v>
      </c>
      <c r="AS40" s="3">
        <v>12179</v>
      </c>
      <c r="AT40" s="3">
        <v>290</v>
      </c>
      <c r="AU40" s="3">
        <v>25532</v>
      </c>
      <c r="AV40" s="3">
        <v>351</v>
      </c>
      <c r="AW40" s="3">
        <v>9230</v>
      </c>
      <c r="AX40" s="3">
        <v>12638</v>
      </c>
      <c r="AY40" s="3">
        <v>1189</v>
      </c>
      <c r="AZ40" s="3">
        <v>445</v>
      </c>
      <c r="BA40" s="3">
        <v>26759</v>
      </c>
      <c r="BB40" s="3">
        <v>5915</v>
      </c>
      <c r="BC40" s="3">
        <v>2677</v>
      </c>
      <c r="BD40" s="3">
        <v>2266</v>
      </c>
      <c r="BE40" s="3">
        <v>604</v>
      </c>
      <c r="BF40" s="3">
        <v>2025</v>
      </c>
      <c r="BG40" s="56"/>
      <c r="BI40" s="80" t="s">
        <v>16</v>
      </c>
      <c r="BJ40" s="60">
        <v>10</v>
      </c>
      <c r="BK40" s="60">
        <f t="shared" si="8"/>
        <v>10</v>
      </c>
      <c r="BL40" s="81">
        <f t="shared" si="9"/>
        <v>10</v>
      </c>
      <c r="BN40">
        <v>10</v>
      </c>
      <c r="BO40" t="str">
        <f>INDEX($BI$31:$BI$82,MATCH(BN40,$BL$31:BL91,0),1)</f>
        <v>Florida</v>
      </c>
      <c r="BP40">
        <f t="shared" si="10"/>
        <v>428325</v>
      </c>
      <c r="BQ40">
        <f t="shared" si="11"/>
        <v>437202</v>
      </c>
      <c r="BR40">
        <f t="shared" si="12"/>
        <v>427853</v>
      </c>
      <c r="BS40" s="89" t="s">
        <v>81</v>
      </c>
      <c r="BT40">
        <v>537148</v>
      </c>
      <c r="BU40">
        <v>498597</v>
      </c>
      <c r="BV40">
        <v>482889</v>
      </c>
      <c r="BW40" s="59">
        <f t="shared" si="13"/>
        <v>506211.33333333331</v>
      </c>
      <c r="BX40">
        <v>19114620</v>
      </c>
      <c r="BY40">
        <v>18863948</v>
      </c>
      <c r="BZ40">
        <v>18647600</v>
      </c>
      <c r="CA40" s="59">
        <f t="shared" si="14"/>
        <v>18875389.333333332</v>
      </c>
      <c r="CB40">
        <f t="shared" si="15"/>
        <v>482889</v>
      </c>
      <c r="CC40">
        <f t="shared" si="16"/>
        <v>482889</v>
      </c>
      <c r="CD40">
        <f t="shared" si="17"/>
        <v>18647600</v>
      </c>
      <c r="CE40">
        <f t="shared" si="18"/>
        <v>18647600</v>
      </c>
      <c r="CF40" s="94">
        <f t="shared" si="19"/>
        <v>482889</v>
      </c>
    </row>
    <row r="41" spans="2:84" x14ac:dyDescent="0.25">
      <c r="B41" s="5" t="s">
        <v>41</v>
      </c>
      <c r="C41" s="1">
        <v>689838</v>
      </c>
      <c r="D41" s="1">
        <v>563978</v>
      </c>
      <c r="E41" s="1">
        <v>84294</v>
      </c>
      <c r="F41" s="4">
        <v>38213</v>
      </c>
      <c r="G41" s="3">
        <v>83</v>
      </c>
      <c r="H41" s="3">
        <v>70</v>
      </c>
      <c r="I41" s="3">
        <v>1571</v>
      </c>
      <c r="J41" s="3">
        <v>0</v>
      </c>
      <c r="K41" s="3">
        <v>999</v>
      </c>
      <c r="L41" s="3">
        <v>546</v>
      </c>
      <c r="M41" s="3">
        <v>65</v>
      </c>
      <c r="N41" s="3">
        <v>0</v>
      </c>
      <c r="O41" s="3">
        <v>70</v>
      </c>
      <c r="P41" s="3">
        <v>950</v>
      </c>
      <c r="Q41" s="3">
        <v>98</v>
      </c>
      <c r="R41" s="3">
        <v>160</v>
      </c>
      <c r="S41" s="3">
        <v>540</v>
      </c>
      <c r="T41" s="3">
        <v>799</v>
      </c>
      <c r="U41" s="3">
        <v>55</v>
      </c>
      <c r="V41" s="3">
        <v>458</v>
      </c>
      <c r="W41" s="3">
        <v>161</v>
      </c>
      <c r="X41" s="3">
        <v>22</v>
      </c>
      <c r="Y41" s="3">
        <v>18</v>
      </c>
      <c r="Z41" s="3">
        <v>98</v>
      </c>
      <c r="AA41" s="3">
        <v>232</v>
      </c>
      <c r="AB41" s="3">
        <v>187</v>
      </c>
      <c r="AC41" s="3">
        <v>757</v>
      </c>
      <c r="AD41" s="3">
        <v>15257</v>
      </c>
      <c r="AE41" s="3">
        <v>72</v>
      </c>
      <c r="AF41" s="3">
        <v>1490</v>
      </c>
      <c r="AG41" s="3">
        <v>1776</v>
      </c>
      <c r="AH41" s="3">
        <v>950</v>
      </c>
      <c r="AI41" s="3">
        <v>854</v>
      </c>
      <c r="AJ41" s="3">
        <v>0</v>
      </c>
      <c r="AK41" s="3">
        <v>140</v>
      </c>
      <c r="AL41" s="3">
        <v>161</v>
      </c>
      <c r="AM41" s="3">
        <v>331</v>
      </c>
      <c r="AN41" s="3">
        <v>231</v>
      </c>
      <c r="AO41" s="3" t="e">
        <f>NA()</f>
        <v>#N/A</v>
      </c>
      <c r="AP41" s="3">
        <v>6</v>
      </c>
      <c r="AQ41" s="3">
        <v>280</v>
      </c>
      <c r="AR41" s="3">
        <v>724</v>
      </c>
      <c r="AS41" s="3">
        <v>114</v>
      </c>
      <c r="AT41" s="3">
        <v>244</v>
      </c>
      <c r="AU41" s="3">
        <v>14</v>
      </c>
      <c r="AV41" s="3">
        <v>1754</v>
      </c>
      <c r="AW41" s="3">
        <v>746</v>
      </c>
      <c r="AX41" s="3">
        <v>1414</v>
      </c>
      <c r="AY41" s="3">
        <v>43</v>
      </c>
      <c r="AZ41" s="3">
        <v>758</v>
      </c>
      <c r="BA41" s="3">
        <v>403</v>
      </c>
      <c r="BB41" s="3">
        <v>1604</v>
      </c>
      <c r="BC41" s="3">
        <v>0</v>
      </c>
      <c r="BD41" s="3">
        <v>543</v>
      </c>
      <c r="BE41" s="3">
        <v>365</v>
      </c>
      <c r="BF41" s="3">
        <v>0</v>
      </c>
      <c r="BG41" s="56"/>
      <c r="BI41" s="80" t="s">
        <v>17</v>
      </c>
      <c r="BJ41" s="60">
        <v>11</v>
      </c>
      <c r="BK41" s="60">
        <f t="shared" si="8"/>
        <v>11</v>
      </c>
      <c r="BL41" s="81">
        <f t="shared" si="9"/>
        <v>11</v>
      </c>
      <c r="BN41">
        <v>11</v>
      </c>
      <c r="BO41" t="str">
        <f>INDEX($BI$31:$BI$82,MATCH(BN41,$BL$31:BL92,0),1)</f>
        <v>Georgia</v>
      </c>
      <c r="BP41">
        <f t="shared" si="10"/>
        <v>252262</v>
      </c>
      <c r="BQ41">
        <f t="shared" si="11"/>
        <v>248892</v>
      </c>
      <c r="BR41">
        <f t="shared" si="12"/>
        <v>244992</v>
      </c>
      <c r="BS41" s="89" t="s">
        <v>82</v>
      </c>
      <c r="BT41">
        <v>277466</v>
      </c>
      <c r="BU41">
        <v>271077</v>
      </c>
      <c r="BV41">
        <v>249459</v>
      </c>
      <c r="BW41" s="59">
        <f t="shared" si="13"/>
        <v>266000.66666666669</v>
      </c>
      <c r="BX41">
        <v>9796547</v>
      </c>
      <c r="BY41">
        <v>9699859</v>
      </c>
      <c r="BZ41">
        <v>9587237</v>
      </c>
      <c r="CA41" s="59">
        <f t="shared" si="14"/>
        <v>9694547.666666666</v>
      </c>
      <c r="CB41">
        <f t="shared" si="15"/>
        <v>249459</v>
      </c>
      <c r="CC41">
        <f t="shared" si="16"/>
        <v>249459</v>
      </c>
      <c r="CD41">
        <f t="shared" si="17"/>
        <v>9587237</v>
      </c>
      <c r="CE41">
        <f t="shared" si="18"/>
        <v>9587237</v>
      </c>
      <c r="CF41" s="94">
        <f t="shared" si="19"/>
        <v>249459</v>
      </c>
    </row>
    <row r="42" spans="2:84" x14ac:dyDescent="0.25">
      <c r="B42" s="5" t="s">
        <v>42</v>
      </c>
      <c r="C42" s="1">
        <v>11414635</v>
      </c>
      <c r="D42" s="1">
        <v>9735390</v>
      </c>
      <c r="E42" s="1">
        <v>1440815</v>
      </c>
      <c r="F42" s="4">
        <v>196391</v>
      </c>
      <c r="G42" s="3">
        <v>3705</v>
      </c>
      <c r="H42" s="3">
        <v>2207</v>
      </c>
      <c r="I42" s="3">
        <v>4929</v>
      </c>
      <c r="J42" s="3">
        <v>884</v>
      </c>
      <c r="K42" s="3">
        <v>8995</v>
      </c>
      <c r="L42" s="3">
        <v>3180</v>
      </c>
      <c r="M42" s="3">
        <v>1355</v>
      </c>
      <c r="N42" s="3">
        <v>1079</v>
      </c>
      <c r="O42" s="3">
        <v>985</v>
      </c>
      <c r="P42" s="3">
        <v>16366</v>
      </c>
      <c r="Q42" s="3">
        <v>8052</v>
      </c>
      <c r="R42" s="3">
        <v>1198</v>
      </c>
      <c r="S42" s="3">
        <v>412</v>
      </c>
      <c r="T42" s="3">
        <v>9510</v>
      </c>
      <c r="U42" s="3">
        <v>13534</v>
      </c>
      <c r="V42" s="3">
        <v>1039</v>
      </c>
      <c r="W42" s="3">
        <v>1166</v>
      </c>
      <c r="X42" s="3">
        <v>13227</v>
      </c>
      <c r="Y42" s="3">
        <v>2214</v>
      </c>
      <c r="Z42" s="3">
        <v>1189</v>
      </c>
      <c r="AA42" s="3">
        <v>5026</v>
      </c>
      <c r="AB42" s="3">
        <v>2189</v>
      </c>
      <c r="AC42" s="3">
        <v>16336</v>
      </c>
      <c r="AD42" s="3">
        <v>1122</v>
      </c>
      <c r="AE42" s="3">
        <v>1017</v>
      </c>
      <c r="AF42" s="3">
        <v>3026</v>
      </c>
      <c r="AG42" s="3">
        <v>276</v>
      </c>
      <c r="AH42" s="3">
        <v>1052</v>
      </c>
      <c r="AI42" s="3">
        <v>907</v>
      </c>
      <c r="AJ42" s="3">
        <v>189</v>
      </c>
      <c r="AK42" s="3">
        <v>4703</v>
      </c>
      <c r="AL42" s="3">
        <v>1361</v>
      </c>
      <c r="AM42" s="3">
        <v>8732</v>
      </c>
      <c r="AN42" s="3">
        <v>5498</v>
      </c>
      <c r="AO42" s="3">
        <v>453</v>
      </c>
      <c r="AP42" s="3" t="e">
        <f>NA()</f>
        <v>#N/A</v>
      </c>
      <c r="AQ42" s="3">
        <v>858</v>
      </c>
      <c r="AR42" s="3">
        <v>432</v>
      </c>
      <c r="AS42" s="3">
        <v>14147</v>
      </c>
      <c r="AT42" s="3">
        <v>435</v>
      </c>
      <c r="AU42" s="3">
        <v>2445</v>
      </c>
      <c r="AV42" s="3">
        <v>47</v>
      </c>
      <c r="AW42" s="3">
        <v>3542</v>
      </c>
      <c r="AX42" s="3">
        <v>11760</v>
      </c>
      <c r="AY42" s="3">
        <v>197</v>
      </c>
      <c r="AZ42" s="3">
        <v>364</v>
      </c>
      <c r="BA42" s="3">
        <v>3193</v>
      </c>
      <c r="BB42" s="3">
        <v>2862</v>
      </c>
      <c r="BC42" s="3">
        <v>7820</v>
      </c>
      <c r="BD42" s="3">
        <v>974</v>
      </c>
      <c r="BE42" s="3">
        <v>202</v>
      </c>
      <c r="BF42" s="3">
        <v>1403</v>
      </c>
      <c r="BG42" s="56"/>
      <c r="BI42" s="80" t="s">
        <v>18</v>
      </c>
      <c r="BJ42" s="60">
        <v>12</v>
      </c>
      <c r="BK42" s="60">
        <f t="shared" si="8"/>
        <v>12</v>
      </c>
      <c r="BL42" s="81">
        <f t="shared" si="9"/>
        <v>12</v>
      </c>
      <c r="BN42">
        <v>12</v>
      </c>
      <c r="BO42" t="str">
        <f>INDEX($BI$31:$BI$82,MATCH(BN42,$BL$31:BL93,0),1)</f>
        <v>Hawaii</v>
      </c>
      <c r="BP42">
        <f t="shared" si="10"/>
        <v>61509</v>
      </c>
      <c r="BQ42">
        <f t="shared" si="11"/>
        <v>61940</v>
      </c>
      <c r="BR42">
        <f t="shared" si="12"/>
        <v>49218</v>
      </c>
      <c r="BS42" s="89" t="s">
        <v>83</v>
      </c>
      <c r="BT42">
        <v>55145</v>
      </c>
      <c r="BU42">
        <v>57542</v>
      </c>
      <c r="BV42">
        <v>53581</v>
      </c>
      <c r="BW42" s="59">
        <f t="shared" si="13"/>
        <v>55422.666666666664</v>
      </c>
      <c r="BX42">
        <v>1374852</v>
      </c>
      <c r="BY42">
        <v>1357806</v>
      </c>
      <c r="BZ42">
        <v>1346274</v>
      </c>
      <c r="CA42" s="59">
        <f t="shared" si="14"/>
        <v>1359644</v>
      </c>
      <c r="CB42">
        <f t="shared" si="15"/>
        <v>53581</v>
      </c>
      <c r="CC42">
        <f t="shared" si="16"/>
        <v>53581</v>
      </c>
      <c r="CD42">
        <f t="shared" si="17"/>
        <v>1346274</v>
      </c>
      <c r="CE42">
        <f t="shared" si="18"/>
        <v>1346274</v>
      </c>
      <c r="CF42" s="94">
        <f t="shared" si="19"/>
        <v>53581</v>
      </c>
    </row>
    <row r="43" spans="2:84" x14ac:dyDescent="0.25">
      <c r="B43" s="5" t="s">
        <v>43</v>
      </c>
      <c r="C43" s="1">
        <v>3762311</v>
      </c>
      <c r="D43" s="1">
        <v>3107367</v>
      </c>
      <c r="E43" s="1">
        <v>531347</v>
      </c>
      <c r="F43" s="4">
        <v>108972</v>
      </c>
      <c r="G43" s="3">
        <v>1030</v>
      </c>
      <c r="H43" s="3">
        <v>1279</v>
      </c>
      <c r="I43" s="3">
        <v>2974</v>
      </c>
      <c r="J43" s="3">
        <v>5777</v>
      </c>
      <c r="K43" s="3">
        <v>8950</v>
      </c>
      <c r="L43" s="3">
        <v>4717</v>
      </c>
      <c r="M43" s="3">
        <v>0</v>
      </c>
      <c r="N43" s="3">
        <v>380</v>
      </c>
      <c r="O43" s="3">
        <v>151</v>
      </c>
      <c r="P43" s="3">
        <v>5011</v>
      </c>
      <c r="Q43" s="3">
        <v>2581</v>
      </c>
      <c r="R43" s="3">
        <v>189</v>
      </c>
      <c r="S43" s="3">
        <v>905</v>
      </c>
      <c r="T43" s="3">
        <v>1100</v>
      </c>
      <c r="U43" s="3">
        <v>1490</v>
      </c>
      <c r="V43" s="3">
        <v>1088</v>
      </c>
      <c r="W43" s="3">
        <v>7065</v>
      </c>
      <c r="X43" s="3">
        <v>1354</v>
      </c>
      <c r="Y43" s="3">
        <v>2562</v>
      </c>
      <c r="Z43" s="3">
        <v>167</v>
      </c>
      <c r="AA43" s="3">
        <v>750</v>
      </c>
      <c r="AB43" s="3">
        <v>1233</v>
      </c>
      <c r="AC43" s="3">
        <v>1347</v>
      </c>
      <c r="AD43" s="3">
        <v>906</v>
      </c>
      <c r="AE43" s="3">
        <v>1850</v>
      </c>
      <c r="AF43" s="3">
        <v>5210</v>
      </c>
      <c r="AG43" s="3">
        <v>798</v>
      </c>
      <c r="AH43" s="3">
        <v>300</v>
      </c>
      <c r="AI43" s="3">
        <v>1101</v>
      </c>
      <c r="AJ43" s="3">
        <v>549</v>
      </c>
      <c r="AK43" s="3">
        <v>1523</v>
      </c>
      <c r="AL43" s="3">
        <v>1244</v>
      </c>
      <c r="AM43" s="3">
        <v>1981</v>
      </c>
      <c r="AN43" s="3">
        <v>1961</v>
      </c>
      <c r="AO43" s="3">
        <v>308</v>
      </c>
      <c r="AP43" s="3">
        <v>1148</v>
      </c>
      <c r="AQ43" s="3" t="e">
        <f>NA()</f>
        <v>#N/A</v>
      </c>
      <c r="AR43" s="3">
        <v>1261</v>
      </c>
      <c r="AS43" s="3">
        <v>494</v>
      </c>
      <c r="AT43" s="3">
        <v>0</v>
      </c>
      <c r="AU43" s="3">
        <v>569</v>
      </c>
      <c r="AV43" s="3">
        <v>108</v>
      </c>
      <c r="AW43" s="3">
        <v>2471</v>
      </c>
      <c r="AX43" s="3">
        <v>25508</v>
      </c>
      <c r="AY43" s="3">
        <v>2588</v>
      </c>
      <c r="AZ43" s="3">
        <v>197</v>
      </c>
      <c r="BA43" s="3">
        <v>1749</v>
      </c>
      <c r="BB43" s="3">
        <v>1574</v>
      </c>
      <c r="BC43" s="3">
        <v>368</v>
      </c>
      <c r="BD43" s="3">
        <v>1061</v>
      </c>
      <c r="BE43" s="3">
        <v>45</v>
      </c>
      <c r="BF43" s="3">
        <v>0</v>
      </c>
      <c r="BG43" s="56"/>
      <c r="BI43" s="80" t="s">
        <v>19</v>
      </c>
      <c r="BJ43" s="60">
        <v>13</v>
      </c>
      <c r="BK43" s="60">
        <f t="shared" si="8"/>
        <v>13</v>
      </c>
      <c r="BL43" s="81">
        <f t="shared" si="9"/>
        <v>13</v>
      </c>
      <c r="BN43">
        <v>13</v>
      </c>
      <c r="BO43" t="str">
        <f>INDEX($BI$31:$BI$82,MATCH(BN43,$BL$31:BL94,0),1)</f>
        <v>Idaho</v>
      </c>
      <c r="BP43">
        <f t="shared" si="10"/>
        <v>55191</v>
      </c>
      <c r="BQ43">
        <f t="shared" si="11"/>
        <v>57831</v>
      </c>
      <c r="BR43">
        <f t="shared" si="12"/>
        <v>53122</v>
      </c>
      <c r="BS43" s="89" t="s">
        <v>84</v>
      </c>
      <c r="BT43">
        <v>59283</v>
      </c>
      <c r="BU43">
        <v>60336</v>
      </c>
      <c r="BV43">
        <v>55638</v>
      </c>
      <c r="BW43" s="59">
        <f t="shared" si="13"/>
        <v>58419</v>
      </c>
      <c r="BX43">
        <v>1573036</v>
      </c>
      <c r="BY43">
        <v>1559637</v>
      </c>
      <c r="BZ43">
        <v>1550967</v>
      </c>
      <c r="CA43" s="59">
        <f t="shared" si="14"/>
        <v>1561213.3333333333</v>
      </c>
      <c r="CB43">
        <f t="shared" si="15"/>
        <v>55638</v>
      </c>
      <c r="CC43">
        <f t="shared" si="16"/>
        <v>55638</v>
      </c>
      <c r="CD43">
        <f t="shared" si="17"/>
        <v>1550967</v>
      </c>
      <c r="CE43">
        <f t="shared" si="18"/>
        <v>1550967</v>
      </c>
      <c r="CF43" s="94">
        <f t="shared" si="19"/>
        <v>55638</v>
      </c>
    </row>
    <row r="44" spans="2:84" x14ac:dyDescent="0.25">
      <c r="B44" s="5" t="s">
        <v>44</v>
      </c>
      <c r="C44" s="1">
        <v>3857465</v>
      </c>
      <c r="D44" s="1">
        <v>3158450</v>
      </c>
      <c r="E44" s="1">
        <v>560673</v>
      </c>
      <c r="F44" s="4">
        <v>118925</v>
      </c>
      <c r="G44" s="3">
        <v>373</v>
      </c>
      <c r="H44" s="3">
        <v>2513</v>
      </c>
      <c r="I44" s="3">
        <v>7954</v>
      </c>
      <c r="J44" s="3">
        <v>165</v>
      </c>
      <c r="K44" s="3">
        <v>31862</v>
      </c>
      <c r="L44" s="3">
        <v>4472</v>
      </c>
      <c r="M44" s="3">
        <v>381</v>
      </c>
      <c r="N44" s="3">
        <v>0</v>
      </c>
      <c r="O44" s="3">
        <v>696</v>
      </c>
      <c r="P44" s="3">
        <v>1660</v>
      </c>
      <c r="Q44" s="3">
        <v>1032</v>
      </c>
      <c r="R44" s="3">
        <v>2501</v>
      </c>
      <c r="S44" s="3">
        <v>5093</v>
      </c>
      <c r="T44" s="3">
        <v>1676</v>
      </c>
      <c r="U44" s="3">
        <v>1380</v>
      </c>
      <c r="V44" s="3">
        <v>834</v>
      </c>
      <c r="W44" s="3">
        <v>556</v>
      </c>
      <c r="X44" s="3">
        <v>202</v>
      </c>
      <c r="Y44" s="3">
        <v>227</v>
      </c>
      <c r="Z44" s="3">
        <v>446</v>
      </c>
      <c r="AA44" s="3">
        <v>457</v>
      </c>
      <c r="AB44" s="3">
        <v>760</v>
      </c>
      <c r="AC44" s="3">
        <v>570</v>
      </c>
      <c r="AD44" s="3">
        <v>1792</v>
      </c>
      <c r="AE44" s="3">
        <v>186</v>
      </c>
      <c r="AF44" s="3">
        <v>403</v>
      </c>
      <c r="AG44" s="3">
        <v>2192</v>
      </c>
      <c r="AH44" s="3">
        <v>570</v>
      </c>
      <c r="AI44" s="3">
        <v>5935</v>
      </c>
      <c r="AJ44" s="3">
        <v>39</v>
      </c>
      <c r="AK44" s="3">
        <v>385</v>
      </c>
      <c r="AL44" s="3">
        <v>920</v>
      </c>
      <c r="AM44" s="3">
        <v>2379</v>
      </c>
      <c r="AN44" s="3">
        <v>1482</v>
      </c>
      <c r="AO44" s="3">
        <v>42</v>
      </c>
      <c r="AP44" s="3">
        <v>1411</v>
      </c>
      <c r="AQ44" s="3">
        <v>725</v>
      </c>
      <c r="AR44" s="3" t="e">
        <f>NA()</f>
        <v>#N/A</v>
      </c>
      <c r="AS44" s="3">
        <v>904</v>
      </c>
      <c r="AT44" s="3">
        <v>177</v>
      </c>
      <c r="AU44" s="3">
        <v>461</v>
      </c>
      <c r="AV44" s="3">
        <v>119</v>
      </c>
      <c r="AW44" s="3">
        <v>802</v>
      </c>
      <c r="AX44" s="3">
        <v>3347</v>
      </c>
      <c r="AY44" s="3">
        <v>4793</v>
      </c>
      <c r="AZ44" s="3">
        <v>367</v>
      </c>
      <c r="BA44" s="3">
        <v>676</v>
      </c>
      <c r="BB44" s="3">
        <v>21224</v>
      </c>
      <c r="BC44" s="3">
        <v>593</v>
      </c>
      <c r="BD44" s="3">
        <v>426</v>
      </c>
      <c r="BE44" s="3">
        <v>765</v>
      </c>
      <c r="BF44" s="3">
        <v>152</v>
      </c>
      <c r="BG44" s="56"/>
      <c r="BI44" s="80" t="s">
        <v>20</v>
      </c>
      <c r="BJ44" s="60">
        <v>14</v>
      </c>
      <c r="BK44" s="60">
        <f t="shared" si="8"/>
        <v>14</v>
      </c>
      <c r="BL44" s="81">
        <f t="shared" si="9"/>
        <v>14</v>
      </c>
      <c r="BN44">
        <v>14</v>
      </c>
      <c r="BO44" t="str">
        <f>INDEX($BI$31:$BI$82,MATCH(BN44,$BL$31:BL95,0),1)</f>
        <v>Illinois</v>
      </c>
      <c r="BP44">
        <f t="shared" si="10"/>
        <v>277953</v>
      </c>
      <c r="BQ44">
        <f t="shared" si="11"/>
        <v>269008</v>
      </c>
      <c r="BR44">
        <f t="shared" si="12"/>
        <v>277579</v>
      </c>
      <c r="BS44" s="89" t="s">
        <v>85</v>
      </c>
      <c r="BT44">
        <v>208755</v>
      </c>
      <c r="BU44">
        <v>216204</v>
      </c>
      <c r="BV44">
        <v>203959</v>
      </c>
      <c r="BW44" s="59">
        <f t="shared" si="13"/>
        <v>209639.33333333334</v>
      </c>
      <c r="BX44">
        <v>12725119</v>
      </c>
      <c r="BY44">
        <v>12718402</v>
      </c>
      <c r="BZ44">
        <v>12680126</v>
      </c>
      <c r="CA44" s="59">
        <f t="shared" si="14"/>
        <v>12707882.333333334</v>
      </c>
      <c r="CB44">
        <f t="shared" si="15"/>
        <v>203959</v>
      </c>
      <c r="CC44">
        <f t="shared" si="16"/>
        <v>203959</v>
      </c>
      <c r="CD44">
        <f t="shared" si="17"/>
        <v>12680126</v>
      </c>
      <c r="CE44">
        <f t="shared" si="18"/>
        <v>12680126</v>
      </c>
      <c r="CF44" s="94">
        <f t="shared" si="19"/>
        <v>203959</v>
      </c>
    </row>
    <row r="45" spans="2:84" x14ac:dyDescent="0.25">
      <c r="B45" s="5" t="s">
        <v>45</v>
      </c>
      <c r="C45" s="1">
        <v>12630082</v>
      </c>
      <c r="D45" s="1">
        <v>11107110</v>
      </c>
      <c r="E45" s="1">
        <v>1252378</v>
      </c>
      <c r="F45" s="4">
        <v>215500</v>
      </c>
      <c r="G45" s="3">
        <v>1926</v>
      </c>
      <c r="H45" s="3">
        <v>1658</v>
      </c>
      <c r="I45" s="3">
        <v>3529</v>
      </c>
      <c r="J45" s="3">
        <v>573</v>
      </c>
      <c r="K45" s="3">
        <v>7772</v>
      </c>
      <c r="L45" s="3">
        <v>2574</v>
      </c>
      <c r="M45" s="3">
        <v>3311</v>
      </c>
      <c r="N45" s="3">
        <v>4814</v>
      </c>
      <c r="O45" s="3">
        <v>2921</v>
      </c>
      <c r="P45" s="3">
        <v>14631</v>
      </c>
      <c r="Q45" s="3">
        <v>4337</v>
      </c>
      <c r="R45" s="3">
        <v>245</v>
      </c>
      <c r="S45" s="3">
        <v>359</v>
      </c>
      <c r="T45" s="3">
        <v>3749</v>
      </c>
      <c r="U45" s="3">
        <v>1599</v>
      </c>
      <c r="V45" s="3">
        <v>125</v>
      </c>
      <c r="W45" s="3">
        <v>967</v>
      </c>
      <c r="X45" s="3">
        <v>1233</v>
      </c>
      <c r="Y45" s="3">
        <v>694</v>
      </c>
      <c r="Z45" s="3">
        <v>988</v>
      </c>
      <c r="AA45" s="3">
        <v>17529</v>
      </c>
      <c r="AB45" s="3">
        <v>5900</v>
      </c>
      <c r="AC45" s="3">
        <v>2642</v>
      </c>
      <c r="AD45" s="3">
        <v>1169</v>
      </c>
      <c r="AE45" s="3">
        <v>55</v>
      </c>
      <c r="AF45" s="3">
        <v>1171</v>
      </c>
      <c r="AG45" s="3">
        <v>135</v>
      </c>
      <c r="AH45" s="3">
        <v>214</v>
      </c>
      <c r="AI45" s="3">
        <v>1600</v>
      </c>
      <c r="AJ45" s="3">
        <v>1138</v>
      </c>
      <c r="AK45" s="3">
        <v>33791</v>
      </c>
      <c r="AL45" s="3">
        <v>1001</v>
      </c>
      <c r="AM45" s="3">
        <v>32898</v>
      </c>
      <c r="AN45" s="3">
        <v>6380</v>
      </c>
      <c r="AO45" s="3">
        <v>166</v>
      </c>
      <c r="AP45" s="3">
        <v>14319</v>
      </c>
      <c r="AQ45" s="3">
        <v>378</v>
      </c>
      <c r="AR45" s="3">
        <v>234</v>
      </c>
      <c r="AS45" s="3" t="e">
        <f>NA()</f>
        <v>#N/A</v>
      </c>
      <c r="AT45" s="3">
        <v>771</v>
      </c>
      <c r="AU45" s="3">
        <v>3023</v>
      </c>
      <c r="AV45" s="3">
        <v>159</v>
      </c>
      <c r="AW45" s="3">
        <v>1273</v>
      </c>
      <c r="AX45" s="3">
        <v>6768</v>
      </c>
      <c r="AY45" s="3">
        <v>1276</v>
      </c>
      <c r="AZ45" s="3">
        <v>1012</v>
      </c>
      <c r="BA45" s="3">
        <v>11960</v>
      </c>
      <c r="BB45" s="3">
        <v>1787</v>
      </c>
      <c r="BC45" s="3">
        <v>6762</v>
      </c>
      <c r="BD45" s="3">
        <v>1550</v>
      </c>
      <c r="BE45" s="3">
        <v>434</v>
      </c>
      <c r="BF45" s="3">
        <v>7847</v>
      </c>
      <c r="BG45" s="56"/>
      <c r="BI45" s="80" t="s">
        <v>21</v>
      </c>
      <c r="BJ45" s="60">
        <v>15</v>
      </c>
      <c r="BK45" s="60">
        <f t="shared" si="8"/>
        <v>15</v>
      </c>
      <c r="BL45" s="81">
        <f t="shared" si="9"/>
        <v>15</v>
      </c>
      <c r="BN45">
        <v>15</v>
      </c>
      <c r="BO45" t="str">
        <f>INDEX($BI$31:$BI$82,MATCH(BN45,$BL$31:BL96,0),1)</f>
        <v>Indiana</v>
      </c>
      <c r="BP45">
        <f t="shared" si="10"/>
        <v>144597</v>
      </c>
      <c r="BQ45">
        <f t="shared" si="11"/>
        <v>143228</v>
      </c>
      <c r="BR45">
        <f t="shared" si="12"/>
        <v>130170</v>
      </c>
      <c r="BS45" s="89" t="s">
        <v>86</v>
      </c>
      <c r="BT45">
        <v>134137</v>
      </c>
      <c r="BU45">
        <v>127874</v>
      </c>
      <c r="BV45">
        <v>127353</v>
      </c>
      <c r="BW45" s="59">
        <f t="shared" si="13"/>
        <v>129788</v>
      </c>
      <c r="BX45">
        <v>6457067</v>
      </c>
      <c r="BY45">
        <v>6437155</v>
      </c>
      <c r="BZ45">
        <v>6414862</v>
      </c>
      <c r="CA45" s="59">
        <f t="shared" si="14"/>
        <v>6436361.333333333</v>
      </c>
      <c r="CB45">
        <f t="shared" si="15"/>
        <v>127353</v>
      </c>
      <c r="CC45">
        <f t="shared" si="16"/>
        <v>127353</v>
      </c>
      <c r="CD45">
        <f t="shared" si="17"/>
        <v>6414862</v>
      </c>
      <c r="CE45">
        <f t="shared" si="18"/>
        <v>6414862</v>
      </c>
      <c r="CF45" s="94">
        <f t="shared" si="19"/>
        <v>127353</v>
      </c>
    </row>
    <row r="46" spans="2:84" x14ac:dyDescent="0.25">
      <c r="B46" s="5" t="s">
        <v>46</v>
      </c>
      <c r="C46" s="1">
        <v>1040527</v>
      </c>
      <c r="D46" s="1">
        <v>899551</v>
      </c>
      <c r="E46" s="1">
        <v>101165</v>
      </c>
      <c r="F46" s="4">
        <v>33446</v>
      </c>
      <c r="G46" s="3">
        <v>20</v>
      </c>
      <c r="H46" s="3">
        <v>0</v>
      </c>
      <c r="I46" s="3">
        <v>93</v>
      </c>
      <c r="J46" s="3">
        <v>0</v>
      </c>
      <c r="K46" s="3">
        <v>2146</v>
      </c>
      <c r="L46" s="3">
        <v>332</v>
      </c>
      <c r="M46" s="3">
        <v>4170</v>
      </c>
      <c r="N46" s="3">
        <v>0</v>
      </c>
      <c r="O46" s="3">
        <v>313</v>
      </c>
      <c r="P46" s="3">
        <v>2752</v>
      </c>
      <c r="Q46" s="3">
        <v>168</v>
      </c>
      <c r="R46" s="3">
        <v>120</v>
      </c>
      <c r="S46" s="3">
        <v>0</v>
      </c>
      <c r="T46" s="3">
        <v>385</v>
      </c>
      <c r="U46" s="3">
        <v>0</v>
      </c>
      <c r="V46" s="3">
        <v>0</v>
      </c>
      <c r="W46" s="3">
        <v>27</v>
      </c>
      <c r="X46" s="3">
        <v>286</v>
      </c>
      <c r="Y46" s="3">
        <v>24</v>
      </c>
      <c r="Z46" s="3">
        <v>279</v>
      </c>
      <c r="AA46" s="3">
        <v>482</v>
      </c>
      <c r="AB46" s="3">
        <v>11253</v>
      </c>
      <c r="AC46" s="3">
        <v>230</v>
      </c>
      <c r="AD46" s="3">
        <v>131</v>
      </c>
      <c r="AE46" s="3">
        <v>0</v>
      </c>
      <c r="AF46" s="3">
        <v>210</v>
      </c>
      <c r="AG46" s="3">
        <v>0</v>
      </c>
      <c r="AH46" s="3">
        <v>188</v>
      </c>
      <c r="AI46" s="3">
        <v>25</v>
      </c>
      <c r="AJ46" s="3">
        <v>611</v>
      </c>
      <c r="AK46" s="3">
        <v>1219</v>
      </c>
      <c r="AL46" s="3">
        <v>36</v>
      </c>
      <c r="AM46" s="3">
        <v>3603</v>
      </c>
      <c r="AN46" s="3">
        <v>478</v>
      </c>
      <c r="AO46" s="3">
        <v>0</v>
      </c>
      <c r="AP46" s="3">
        <v>63</v>
      </c>
      <c r="AQ46" s="3">
        <v>0</v>
      </c>
      <c r="AR46" s="3">
        <v>139</v>
      </c>
      <c r="AS46" s="3">
        <v>735</v>
      </c>
      <c r="AT46" s="3" t="e">
        <f>NA()</f>
        <v>#N/A</v>
      </c>
      <c r="AU46" s="3">
        <v>481</v>
      </c>
      <c r="AV46" s="3">
        <v>0</v>
      </c>
      <c r="AW46" s="3">
        <v>120</v>
      </c>
      <c r="AX46" s="3">
        <v>823</v>
      </c>
      <c r="AY46" s="3">
        <v>0</v>
      </c>
      <c r="AZ46" s="3">
        <v>53</v>
      </c>
      <c r="BA46" s="3">
        <v>1008</v>
      </c>
      <c r="BB46" s="3">
        <v>287</v>
      </c>
      <c r="BC46" s="3">
        <v>0</v>
      </c>
      <c r="BD46" s="3">
        <v>135</v>
      </c>
      <c r="BE46" s="3">
        <v>21</v>
      </c>
      <c r="BF46" s="3">
        <v>116</v>
      </c>
      <c r="BG46" s="56"/>
      <c r="BI46" s="80" t="s">
        <v>22</v>
      </c>
      <c r="BJ46" s="60">
        <v>16</v>
      </c>
      <c r="BK46" s="60">
        <f t="shared" si="8"/>
        <v>16</v>
      </c>
      <c r="BL46" s="81">
        <f t="shared" si="9"/>
        <v>16</v>
      </c>
      <c r="BN46">
        <v>16</v>
      </c>
      <c r="BO46" t="str">
        <f>INDEX($BI$31:$BI$82,MATCH(BN46,$BL$31:BL97,0),1)</f>
        <v>Iowa</v>
      </c>
      <c r="BP46">
        <f t="shared" si="10"/>
        <v>73325</v>
      </c>
      <c r="BQ46">
        <f t="shared" si="11"/>
        <v>74516</v>
      </c>
      <c r="BR46">
        <f t="shared" si="12"/>
        <v>66922</v>
      </c>
      <c r="BS46" s="89" t="s">
        <v>87</v>
      </c>
      <c r="BT46">
        <v>75760</v>
      </c>
      <c r="BU46">
        <v>70405</v>
      </c>
      <c r="BV46">
        <v>72557</v>
      </c>
      <c r="BW46" s="59">
        <f t="shared" si="13"/>
        <v>72907.333333333328</v>
      </c>
      <c r="BX46">
        <v>3035469</v>
      </c>
      <c r="BY46">
        <v>3027718</v>
      </c>
      <c r="BZ46">
        <v>3013053</v>
      </c>
      <c r="CA46" s="59">
        <f t="shared" si="14"/>
        <v>3025413.3333333335</v>
      </c>
      <c r="CB46">
        <f t="shared" si="15"/>
        <v>72557</v>
      </c>
      <c r="CC46">
        <f t="shared" si="16"/>
        <v>72557</v>
      </c>
      <c r="CD46">
        <f t="shared" si="17"/>
        <v>3013053</v>
      </c>
      <c r="CE46">
        <f t="shared" si="18"/>
        <v>3013053</v>
      </c>
      <c r="CF46" s="94">
        <f t="shared" si="19"/>
        <v>72557</v>
      </c>
    </row>
    <row r="47" spans="2:84" x14ac:dyDescent="0.25">
      <c r="B47" s="5" t="s">
        <v>47</v>
      </c>
      <c r="C47" s="1">
        <v>4668886</v>
      </c>
      <c r="D47" s="1">
        <v>3929626</v>
      </c>
      <c r="E47" s="1">
        <v>564350</v>
      </c>
      <c r="F47" s="4">
        <v>156705</v>
      </c>
      <c r="G47" s="3">
        <v>1665</v>
      </c>
      <c r="H47" s="3">
        <v>1244</v>
      </c>
      <c r="I47" s="3">
        <v>2222</v>
      </c>
      <c r="J47" s="3">
        <v>839</v>
      </c>
      <c r="K47" s="3">
        <v>5979</v>
      </c>
      <c r="L47" s="3">
        <v>1915</v>
      </c>
      <c r="M47" s="3">
        <v>1590</v>
      </c>
      <c r="N47" s="3">
        <v>697</v>
      </c>
      <c r="O47" s="3">
        <v>435</v>
      </c>
      <c r="P47" s="3">
        <v>11552</v>
      </c>
      <c r="Q47" s="3">
        <v>18570</v>
      </c>
      <c r="R47" s="3">
        <v>638</v>
      </c>
      <c r="S47" s="3">
        <v>198</v>
      </c>
      <c r="T47" s="3">
        <v>2125</v>
      </c>
      <c r="U47" s="3">
        <v>3802</v>
      </c>
      <c r="V47" s="3">
        <v>643</v>
      </c>
      <c r="W47" s="3">
        <v>1064</v>
      </c>
      <c r="X47" s="3">
        <v>1924</v>
      </c>
      <c r="Y47" s="3">
        <v>2709</v>
      </c>
      <c r="Z47" s="3">
        <v>2077</v>
      </c>
      <c r="AA47" s="3">
        <v>3565</v>
      </c>
      <c r="AB47" s="3">
        <v>2313</v>
      </c>
      <c r="AC47" s="3">
        <v>2966</v>
      </c>
      <c r="AD47" s="3">
        <v>757</v>
      </c>
      <c r="AE47" s="3">
        <v>1407</v>
      </c>
      <c r="AF47" s="3">
        <v>1884</v>
      </c>
      <c r="AG47" s="3">
        <v>93</v>
      </c>
      <c r="AH47" s="3">
        <v>158</v>
      </c>
      <c r="AI47" s="3">
        <v>1025</v>
      </c>
      <c r="AJ47" s="3">
        <v>917</v>
      </c>
      <c r="AK47" s="3">
        <v>6517</v>
      </c>
      <c r="AL47" s="3">
        <v>1052</v>
      </c>
      <c r="AM47" s="3">
        <v>10746</v>
      </c>
      <c r="AN47" s="3">
        <v>24764</v>
      </c>
      <c r="AO47" s="3">
        <v>656</v>
      </c>
      <c r="AP47" s="3">
        <v>4388</v>
      </c>
      <c r="AQ47" s="3">
        <v>555</v>
      </c>
      <c r="AR47" s="3">
        <v>255</v>
      </c>
      <c r="AS47" s="3">
        <v>6497</v>
      </c>
      <c r="AT47" s="3">
        <v>538</v>
      </c>
      <c r="AU47" s="3" t="e">
        <f>NA()</f>
        <v>#N/A</v>
      </c>
      <c r="AV47" s="3">
        <v>816</v>
      </c>
      <c r="AW47" s="3">
        <v>3550</v>
      </c>
      <c r="AX47" s="3">
        <v>5351</v>
      </c>
      <c r="AY47" s="3">
        <v>566</v>
      </c>
      <c r="AZ47" s="3">
        <v>298</v>
      </c>
      <c r="BA47" s="3">
        <v>9377</v>
      </c>
      <c r="BB47" s="3">
        <v>1629</v>
      </c>
      <c r="BC47" s="3">
        <v>1345</v>
      </c>
      <c r="BD47" s="3">
        <v>832</v>
      </c>
      <c r="BE47" s="3">
        <v>0</v>
      </c>
      <c r="BF47" s="3">
        <v>1070</v>
      </c>
      <c r="BG47" s="56"/>
      <c r="BI47" s="80" t="s">
        <v>23</v>
      </c>
      <c r="BJ47" s="60">
        <v>17</v>
      </c>
      <c r="BK47" s="60">
        <f t="shared" si="8"/>
        <v>17</v>
      </c>
      <c r="BL47" s="81">
        <f t="shared" si="9"/>
        <v>17</v>
      </c>
      <c r="BN47">
        <v>17</v>
      </c>
      <c r="BO47" t="str">
        <f>INDEX($BI$31:$BI$82,MATCH(BN47,$BL$31:BL98,0),1)</f>
        <v>Kansas</v>
      </c>
      <c r="BP47">
        <f t="shared" si="10"/>
        <v>93134</v>
      </c>
      <c r="BQ47">
        <f t="shared" si="11"/>
        <v>94180</v>
      </c>
      <c r="BR47">
        <f t="shared" si="12"/>
        <v>90681</v>
      </c>
      <c r="BS47" s="89" t="s">
        <v>88</v>
      </c>
      <c r="BT47">
        <v>88284</v>
      </c>
      <c r="BU47">
        <v>83640</v>
      </c>
      <c r="BV47">
        <v>95059</v>
      </c>
      <c r="BW47" s="59">
        <f t="shared" si="13"/>
        <v>88994.333333333328</v>
      </c>
      <c r="BX47">
        <v>2848708</v>
      </c>
      <c r="BY47">
        <v>2833584</v>
      </c>
      <c r="BZ47">
        <v>2820894</v>
      </c>
      <c r="CA47" s="59">
        <f t="shared" si="14"/>
        <v>2834395.3333333335</v>
      </c>
      <c r="CB47">
        <f t="shared" si="15"/>
        <v>95059</v>
      </c>
      <c r="CC47">
        <f t="shared" si="16"/>
        <v>95059</v>
      </c>
      <c r="CD47">
        <f t="shared" si="17"/>
        <v>2820894</v>
      </c>
      <c r="CE47">
        <f t="shared" si="18"/>
        <v>2820894</v>
      </c>
      <c r="CF47" s="94">
        <f t="shared" si="19"/>
        <v>95059</v>
      </c>
    </row>
    <row r="48" spans="2:84" x14ac:dyDescent="0.25">
      <c r="B48" s="5" t="s">
        <v>48</v>
      </c>
      <c r="C48" s="1">
        <v>821669</v>
      </c>
      <c r="D48" s="1">
        <v>676014</v>
      </c>
      <c r="E48" s="1">
        <v>115606</v>
      </c>
      <c r="F48" s="4">
        <v>26051</v>
      </c>
      <c r="G48" s="3">
        <v>0</v>
      </c>
      <c r="H48" s="3">
        <v>855</v>
      </c>
      <c r="I48" s="3">
        <v>435</v>
      </c>
      <c r="J48" s="3">
        <v>227</v>
      </c>
      <c r="K48" s="3">
        <v>1494</v>
      </c>
      <c r="L48" s="3">
        <v>1744</v>
      </c>
      <c r="M48" s="3">
        <v>2</v>
      </c>
      <c r="N48" s="3">
        <v>0</v>
      </c>
      <c r="O48" s="3">
        <v>0</v>
      </c>
      <c r="P48" s="3">
        <v>970</v>
      </c>
      <c r="Q48" s="3">
        <v>122</v>
      </c>
      <c r="R48" s="3">
        <v>8</v>
      </c>
      <c r="S48" s="3">
        <v>78</v>
      </c>
      <c r="T48" s="3">
        <v>74</v>
      </c>
      <c r="U48" s="3">
        <v>210</v>
      </c>
      <c r="V48" s="3">
        <v>2441</v>
      </c>
      <c r="W48" s="3">
        <v>403</v>
      </c>
      <c r="X48" s="3">
        <v>0</v>
      </c>
      <c r="Y48" s="3">
        <v>0</v>
      </c>
      <c r="Z48" s="3">
        <v>0</v>
      </c>
      <c r="AA48" s="3">
        <v>60</v>
      </c>
      <c r="AB48" s="3">
        <v>61</v>
      </c>
      <c r="AC48" s="3">
        <v>892</v>
      </c>
      <c r="AD48" s="3">
        <v>3568</v>
      </c>
      <c r="AE48" s="3">
        <v>34</v>
      </c>
      <c r="AF48" s="3">
        <v>474</v>
      </c>
      <c r="AG48" s="3">
        <v>248</v>
      </c>
      <c r="AH48" s="3">
        <v>2175</v>
      </c>
      <c r="AI48" s="3">
        <v>135</v>
      </c>
      <c r="AJ48" s="3">
        <v>0</v>
      </c>
      <c r="AK48" s="3">
        <v>0</v>
      </c>
      <c r="AL48" s="3">
        <v>175</v>
      </c>
      <c r="AM48" s="3">
        <v>371</v>
      </c>
      <c r="AN48" s="3">
        <v>240</v>
      </c>
      <c r="AO48" s="3">
        <v>1725</v>
      </c>
      <c r="AP48" s="3">
        <v>64</v>
      </c>
      <c r="AQ48" s="3">
        <v>21</v>
      </c>
      <c r="AR48" s="3">
        <v>667</v>
      </c>
      <c r="AS48" s="3">
        <v>515</v>
      </c>
      <c r="AT48" s="3">
        <v>0</v>
      </c>
      <c r="AU48" s="3">
        <v>158</v>
      </c>
      <c r="AV48" s="3" t="e">
        <f>NA()</f>
        <v>#N/A</v>
      </c>
      <c r="AW48" s="3">
        <v>507</v>
      </c>
      <c r="AX48" s="3">
        <v>1715</v>
      </c>
      <c r="AY48" s="3">
        <v>388</v>
      </c>
      <c r="AZ48" s="3">
        <v>5</v>
      </c>
      <c r="BA48" s="3">
        <v>340</v>
      </c>
      <c r="BB48" s="3">
        <v>1026</v>
      </c>
      <c r="BC48" s="3">
        <v>131</v>
      </c>
      <c r="BD48" s="3">
        <v>314</v>
      </c>
      <c r="BE48" s="3">
        <v>979</v>
      </c>
      <c r="BF48" s="3">
        <v>134</v>
      </c>
      <c r="BG48" s="56"/>
      <c r="BI48" s="80" t="s">
        <v>24</v>
      </c>
      <c r="BJ48" s="60">
        <v>18</v>
      </c>
      <c r="BK48" s="60">
        <f t="shared" si="8"/>
        <v>18</v>
      </c>
      <c r="BL48" s="81">
        <f t="shared" si="9"/>
        <v>18</v>
      </c>
      <c r="BN48">
        <v>18</v>
      </c>
      <c r="BO48" t="str">
        <f>INDEX($BI$31:$BI$82,MATCH(BN48,$BL$31:BL99,0),1)</f>
        <v>Kentucky</v>
      </c>
      <c r="BP48">
        <f t="shared" si="10"/>
        <v>103004</v>
      </c>
      <c r="BQ48">
        <f t="shared" si="11"/>
        <v>99256</v>
      </c>
      <c r="BR48">
        <f t="shared" si="12"/>
        <v>92999</v>
      </c>
      <c r="BS48" s="89" t="s">
        <v>89</v>
      </c>
      <c r="BT48">
        <v>112787</v>
      </c>
      <c r="BU48">
        <v>110031</v>
      </c>
      <c r="BV48">
        <v>118443</v>
      </c>
      <c r="BW48" s="59">
        <f t="shared" si="13"/>
        <v>113753.66666666667</v>
      </c>
      <c r="BX48">
        <v>4328626</v>
      </c>
      <c r="BY48">
        <v>4316297</v>
      </c>
      <c r="BZ48">
        <v>4296639</v>
      </c>
      <c r="CA48" s="59">
        <f t="shared" si="14"/>
        <v>4313854</v>
      </c>
      <c r="CB48">
        <f t="shared" si="15"/>
        <v>118443</v>
      </c>
      <c r="CC48">
        <f t="shared" si="16"/>
        <v>118443</v>
      </c>
      <c r="CD48">
        <f t="shared" si="17"/>
        <v>4296639</v>
      </c>
      <c r="CE48">
        <f t="shared" si="18"/>
        <v>4296639</v>
      </c>
      <c r="CF48" s="94">
        <f t="shared" si="19"/>
        <v>118443</v>
      </c>
    </row>
    <row r="49" spans="1:84" x14ac:dyDescent="0.25">
      <c r="B49" s="5" t="s">
        <v>49</v>
      </c>
      <c r="C49" s="1">
        <v>6378278</v>
      </c>
      <c r="D49" s="1">
        <v>5396833</v>
      </c>
      <c r="E49" s="1">
        <v>783077</v>
      </c>
      <c r="F49" s="4">
        <v>177098</v>
      </c>
      <c r="G49" s="3">
        <v>12116</v>
      </c>
      <c r="H49" s="3">
        <v>1281</v>
      </c>
      <c r="I49" s="3">
        <v>2250</v>
      </c>
      <c r="J49" s="3">
        <v>3306</v>
      </c>
      <c r="K49" s="3">
        <v>8396</v>
      </c>
      <c r="L49" s="3">
        <v>2473</v>
      </c>
      <c r="M49" s="3">
        <v>936</v>
      </c>
      <c r="N49" s="3">
        <v>176</v>
      </c>
      <c r="O49" s="3">
        <v>180</v>
      </c>
      <c r="P49" s="3">
        <v>15641</v>
      </c>
      <c r="Q49" s="3">
        <v>16012</v>
      </c>
      <c r="R49" s="3">
        <v>1058</v>
      </c>
      <c r="S49" s="3">
        <v>787</v>
      </c>
      <c r="T49" s="3">
        <v>7094</v>
      </c>
      <c r="U49" s="3">
        <v>5591</v>
      </c>
      <c r="V49" s="3">
        <v>617</v>
      </c>
      <c r="W49" s="3">
        <v>2630</v>
      </c>
      <c r="X49" s="3">
        <v>13202</v>
      </c>
      <c r="Y49" s="3">
        <v>2452</v>
      </c>
      <c r="Z49" s="3">
        <v>1040</v>
      </c>
      <c r="AA49" s="3">
        <v>1743</v>
      </c>
      <c r="AB49" s="3">
        <v>1525</v>
      </c>
      <c r="AC49" s="3">
        <v>4507</v>
      </c>
      <c r="AD49" s="3">
        <v>1178</v>
      </c>
      <c r="AE49" s="3">
        <v>10568</v>
      </c>
      <c r="AF49" s="3">
        <v>2694</v>
      </c>
      <c r="AG49" s="3">
        <v>308</v>
      </c>
      <c r="AH49" s="3">
        <v>432</v>
      </c>
      <c r="AI49" s="3">
        <v>735</v>
      </c>
      <c r="AJ49" s="3">
        <v>271</v>
      </c>
      <c r="AK49" s="3">
        <v>783</v>
      </c>
      <c r="AL49" s="3">
        <v>751</v>
      </c>
      <c r="AM49" s="3">
        <v>6279</v>
      </c>
      <c r="AN49" s="3">
        <v>5904</v>
      </c>
      <c r="AO49" s="3">
        <v>7</v>
      </c>
      <c r="AP49" s="3">
        <v>6200</v>
      </c>
      <c r="AQ49" s="3">
        <v>2495</v>
      </c>
      <c r="AR49" s="3">
        <v>1080</v>
      </c>
      <c r="AS49" s="3">
        <v>3329</v>
      </c>
      <c r="AT49" s="3">
        <v>26</v>
      </c>
      <c r="AU49" s="3">
        <v>4300</v>
      </c>
      <c r="AV49" s="3">
        <v>0</v>
      </c>
      <c r="AW49" s="3" t="e">
        <f>NA()</f>
        <v>#N/A</v>
      </c>
      <c r="AX49" s="3">
        <v>8716</v>
      </c>
      <c r="AY49" s="3">
        <v>784</v>
      </c>
      <c r="AZ49" s="3">
        <v>133</v>
      </c>
      <c r="BA49" s="3">
        <v>8008</v>
      </c>
      <c r="BB49" s="3">
        <v>1876</v>
      </c>
      <c r="BC49" s="3">
        <v>3248</v>
      </c>
      <c r="BD49" s="3">
        <v>1622</v>
      </c>
      <c r="BE49" s="3">
        <v>358</v>
      </c>
      <c r="BF49" s="3">
        <v>717</v>
      </c>
      <c r="BG49" s="56"/>
      <c r="BI49" s="80" t="s">
        <v>25</v>
      </c>
      <c r="BJ49" s="60">
        <v>19</v>
      </c>
      <c r="BK49" s="60">
        <f t="shared" si="8"/>
        <v>19</v>
      </c>
      <c r="BL49" s="81">
        <f t="shared" si="9"/>
        <v>19</v>
      </c>
      <c r="BN49">
        <v>19</v>
      </c>
      <c r="BO49" t="str">
        <f>INDEX($BI$31:$BI$82,MATCH(BN49,$BL$31:BL100,0),1)</f>
        <v>Louisiana</v>
      </c>
      <c r="BP49">
        <f t="shared" si="10"/>
        <v>95956</v>
      </c>
      <c r="BQ49">
        <f t="shared" si="11"/>
        <v>86593</v>
      </c>
      <c r="BR49">
        <f t="shared" si="12"/>
        <v>88131</v>
      </c>
      <c r="BS49" s="89" t="s">
        <v>90</v>
      </c>
      <c r="BT49">
        <v>91215</v>
      </c>
      <c r="BU49">
        <v>99138</v>
      </c>
      <c r="BV49">
        <v>97889</v>
      </c>
      <c r="BW49" s="59">
        <f t="shared" si="13"/>
        <v>96080.666666666672</v>
      </c>
      <c r="BX49">
        <v>4545914</v>
      </c>
      <c r="BY49">
        <v>4518629</v>
      </c>
      <c r="BZ49">
        <v>4483529</v>
      </c>
      <c r="CA49" s="59">
        <f t="shared" si="14"/>
        <v>4516024</v>
      </c>
      <c r="CB49">
        <f t="shared" si="15"/>
        <v>97889</v>
      </c>
      <c r="CC49">
        <f t="shared" si="16"/>
        <v>97889</v>
      </c>
      <c r="CD49">
        <f t="shared" si="17"/>
        <v>4483529</v>
      </c>
      <c r="CE49">
        <f t="shared" si="18"/>
        <v>4483529</v>
      </c>
      <c r="CF49" s="94">
        <f t="shared" si="19"/>
        <v>97889</v>
      </c>
    </row>
    <row r="50" spans="1:84" x14ac:dyDescent="0.25">
      <c r="B50" s="5" t="s">
        <v>50</v>
      </c>
      <c r="C50" s="1">
        <v>25711791</v>
      </c>
      <c r="D50" s="1">
        <v>21354247</v>
      </c>
      <c r="E50" s="1">
        <v>3656070</v>
      </c>
      <c r="F50" s="4">
        <v>507752</v>
      </c>
      <c r="G50" s="3">
        <v>9993</v>
      </c>
      <c r="H50" s="3">
        <v>6759</v>
      </c>
      <c r="I50" s="3">
        <v>18908</v>
      </c>
      <c r="J50" s="3">
        <v>13781</v>
      </c>
      <c r="K50" s="3">
        <v>62702</v>
      </c>
      <c r="L50" s="3">
        <v>16616</v>
      </c>
      <c r="M50" s="3">
        <v>2769</v>
      </c>
      <c r="N50" s="3">
        <v>181</v>
      </c>
      <c r="O50" s="3">
        <v>1189</v>
      </c>
      <c r="P50" s="3">
        <v>31259</v>
      </c>
      <c r="Q50" s="3">
        <v>20362</v>
      </c>
      <c r="R50" s="3">
        <v>5040</v>
      </c>
      <c r="S50" s="3">
        <v>2387</v>
      </c>
      <c r="T50" s="3">
        <v>19672</v>
      </c>
      <c r="U50" s="3">
        <v>8264</v>
      </c>
      <c r="V50" s="3">
        <v>4934</v>
      </c>
      <c r="W50" s="3">
        <v>12699</v>
      </c>
      <c r="X50" s="3">
        <v>6040</v>
      </c>
      <c r="Y50" s="3">
        <v>29348</v>
      </c>
      <c r="Z50" s="3">
        <v>1293</v>
      </c>
      <c r="AA50" s="3">
        <v>4969</v>
      </c>
      <c r="AB50" s="3">
        <v>4813</v>
      </c>
      <c r="AC50" s="3">
        <v>9501</v>
      </c>
      <c r="AD50" s="3">
        <v>2803</v>
      </c>
      <c r="AE50" s="3">
        <v>6402</v>
      </c>
      <c r="AF50" s="3">
        <v>12319</v>
      </c>
      <c r="AG50" s="3">
        <v>1813</v>
      </c>
      <c r="AH50" s="3">
        <v>4794</v>
      </c>
      <c r="AI50" s="3">
        <v>8266</v>
      </c>
      <c r="AJ50" s="3">
        <v>761</v>
      </c>
      <c r="AK50" s="3">
        <v>6797</v>
      </c>
      <c r="AL50" s="3">
        <v>16762</v>
      </c>
      <c r="AM50" s="3">
        <v>20274</v>
      </c>
      <c r="AN50" s="3">
        <v>22660</v>
      </c>
      <c r="AO50" s="3">
        <v>989</v>
      </c>
      <c r="AP50" s="3">
        <v>8728</v>
      </c>
      <c r="AQ50" s="3">
        <v>26284</v>
      </c>
      <c r="AR50" s="3">
        <v>3827</v>
      </c>
      <c r="AS50" s="3">
        <v>10449</v>
      </c>
      <c r="AT50" s="3">
        <v>1763</v>
      </c>
      <c r="AU50" s="3">
        <v>4470</v>
      </c>
      <c r="AV50" s="3">
        <v>1264</v>
      </c>
      <c r="AW50" s="3">
        <v>10368</v>
      </c>
      <c r="AX50" s="3" t="e">
        <f>NA()</f>
        <v>#N/A</v>
      </c>
      <c r="AY50" s="3">
        <v>4610</v>
      </c>
      <c r="AZ50" s="3">
        <v>113</v>
      </c>
      <c r="BA50" s="3">
        <v>17734</v>
      </c>
      <c r="BB50" s="3">
        <v>11630</v>
      </c>
      <c r="BC50" s="3">
        <v>1729</v>
      </c>
      <c r="BD50" s="3">
        <v>4192</v>
      </c>
      <c r="BE50" s="3">
        <v>2472</v>
      </c>
      <c r="BF50" s="3">
        <v>4435</v>
      </c>
      <c r="BG50" s="56"/>
      <c r="BI50" s="80" t="s">
        <v>26</v>
      </c>
      <c r="BJ50" s="60">
        <v>20</v>
      </c>
      <c r="BK50" s="60">
        <f t="shared" si="8"/>
        <v>20</v>
      </c>
      <c r="BL50" s="81">
        <f t="shared" si="9"/>
        <v>20</v>
      </c>
      <c r="BN50">
        <v>20</v>
      </c>
      <c r="BO50" t="str">
        <f>INDEX($BI$31:$BI$82,MATCH(BN50,$BL$31:BL101,0),1)</f>
        <v>Maine</v>
      </c>
      <c r="BP50">
        <f t="shared" si="10"/>
        <v>38574</v>
      </c>
      <c r="BQ50">
        <f t="shared" si="11"/>
        <v>33729</v>
      </c>
      <c r="BR50">
        <f t="shared" si="12"/>
        <v>32209</v>
      </c>
      <c r="BS50" s="89" t="s">
        <v>91</v>
      </c>
      <c r="BT50">
        <v>27523</v>
      </c>
      <c r="BU50">
        <v>33818</v>
      </c>
      <c r="BV50">
        <v>27758</v>
      </c>
      <c r="BW50" s="59">
        <f t="shared" si="13"/>
        <v>29699.666666666668</v>
      </c>
      <c r="BX50">
        <v>1315586</v>
      </c>
      <c r="BY50">
        <v>1315833</v>
      </c>
      <c r="BZ50">
        <v>1313902</v>
      </c>
      <c r="CA50" s="59">
        <f t="shared" si="14"/>
        <v>1315107</v>
      </c>
      <c r="CB50">
        <f t="shared" si="15"/>
        <v>27758</v>
      </c>
      <c r="CC50">
        <f t="shared" si="16"/>
        <v>27758</v>
      </c>
      <c r="CD50">
        <f t="shared" si="17"/>
        <v>1313902</v>
      </c>
      <c r="CE50">
        <f t="shared" si="18"/>
        <v>1313902</v>
      </c>
      <c r="CF50" s="94">
        <f t="shared" si="19"/>
        <v>27758</v>
      </c>
    </row>
    <row r="51" spans="1:84" x14ac:dyDescent="0.25">
      <c r="B51" s="5" t="s">
        <v>51</v>
      </c>
      <c r="C51" s="1">
        <v>2805440</v>
      </c>
      <c r="D51" s="1">
        <v>2324019</v>
      </c>
      <c r="E51" s="1">
        <v>373980</v>
      </c>
      <c r="F51" s="4">
        <v>87870</v>
      </c>
      <c r="G51" s="3">
        <v>126</v>
      </c>
      <c r="H51" s="3">
        <v>2819</v>
      </c>
      <c r="I51" s="3">
        <v>7966</v>
      </c>
      <c r="J51" s="3">
        <v>361</v>
      </c>
      <c r="K51" s="3">
        <v>15286</v>
      </c>
      <c r="L51" s="3">
        <v>5350</v>
      </c>
      <c r="M51" s="3">
        <v>142</v>
      </c>
      <c r="N51" s="3">
        <v>0</v>
      </c>
      <c r="O51" s="3">
        <v>0</v>
      </c>
      <c r="P51" s="3">
        <v>2428</v>
      </c>
      <c r="Q51" s="3">
        <v>1142</v>
      </c>
      <c r="R51" s="3">
        <v>1436</v>
      </c>
      <c r="S51" s="3">
        <v>5129</v>
      </c>
      <c r="T51" s="3">
        <v>1588</v>
      </c>
      <c r="U51" s="3">
        <v>475</v>
      </c>
      <c r="V51" s="3">
        <v>2791</v>
      </c>
      <c r="W51" s="3">
        <v>398</v>
      </c>
      <c r="X51" s="3">
        <v>217</v>
      </c>
      <c r="Y51" s="3">
        <v>345</v>
      </c>
      <c r="Z51" s="3">
        <v>380</v>
      </c>
      <c r="AA51" s="3">
        <v>613</v>
      </c>
      <c r="AB51" s="3">
        <v>1503</v>
      </c>
      <c r="AC51" s="3">
        <v>1670</v>
      </c>
      <c r="AD51" s="3">
        <v>385</v>
      </c>
      <c r="AE51" s="3">
        <v>284</v>
      </c>
      <c r="AF51" s="3">
        <v>1553</v>
      </c>
      <c r="AG51" s="3">
        <v>1057</v>
      </c>
      <c r="AH51" s="3">
        <v>489</v>
      </c>
      <c r="AI51" s="3">
        <v>5391</v>
      </c>
      <c r="AJ51" s="3">
        <v>507</v>
      </c>
      <c r="AK51" s="3">
        <v>437</v>
      </c>
      <c r="AL51" s="3">
        <v>686</v>
      </c>
      <c r="AM51" s="3">
        <v>2129</v>
      </c>
      <c r="AN51" s="3">
        <v>842</v>
      </c>
      <c r="AO51" s="3">
        <v>175</v>
      </c>
      <c r="AP51" s="3">
        <v>1875</v>
      </c>
      <c r="AQ51" s="3">
        <v>1338</v>
      </c>
      <c r="AR51" s="3">
        <v>4089</v>
      </c>
      <c r="AS51" s="3">
        <v>944</v>
      </c>
      <c r="AT51" s="3">
        <v>351</v>
      </c>
      <c r="AU51" s="3">
        <v>60</v>
      </c>
      <c r="AV51" s="3">
        <v>47</v>
      </c>
      <c r="AW51" s="3">
        <v>863</v>
      </c>
      <c r="AX51" s="3">
        <v>3605</v>
      </c>
      <c r="AY51" s="3" t="e">
        <f>NA()</f>
        <v>#N/A</v>
      </c>
      <c r="AZ51" s="3">
        <v>39</v>
      </c>
      <c r="BA51" s="3">
        <v>1369</v>
      </c>
      <c r="BB51" s="3">
        <v>3529</v>
      </c>
      <c r="BC51" s="3">
        <v>0</v>
      </c>
      <c r="BD51" s="3">
        <v>1445</v>
      </c>
      <c r="BE51" s="3">
        <v>2216</v>
      </c>
      <c r="BF51" s="3">
        <v>239</v>
      </c>
      <c r="BG51" s="56"/>
      <c r="BI51" s="80" t="s">
        <v>27</v>
      </c>
      <c r="BJ51" s="60">
        <v>21</v>
      </c>
      <c r="BK51" s="60">
        <f t="shared" si="8"/>
        <v>21</v>
      </c>
      <c r="BL51" s="81">
        <f t="shared" si="9"/>
        <v>21</v>
      </c>
      <c r="BN51">
        <v>21</v>
      </c>
      <c r="BO51" t="str">
        <f>INDEX($BI$31:$BI$82,MATCH(BN51,$BL$31:BL102,0),1)</f>
        <v>Maryland</v>
      </c>
      <c r="BP51">
        <f t="shared" si="10"/>
        <v>157664</v>
      </c>
      <c r="BQ51">
        <f t="shared" si="11"/>
        <v>165041</v>
      </c>
      <c r="BR51">
        <f t="shared" si="12"/>
        <v>159866</v>
      </c>
      <c r="BS51" s="89" t="s">
        <v>92</v>
      </c>
      <c r="BT51">
        <v>154983</v>
      </c>
      <c r="BU51">
        <v>153979</v>
      </c>
      <c r="BV51">
        <v>164484</v>
      </c>
      <c r="BW51" s="59">
        <f t="shared" si="13"/>
        <v>157815.33333333334</v>
      </c>
      <c r="BX51">
        <v>5816472</v>
      </c>
      <c r="BY51">
        <v>5759087</v>
      </c>
      <c r="BZ51">
        <v>5716785</v>
      </c>
      <c r="CA51" s="59">
        <f t="shared" si="14"/>
        <v>5764114.666666667</v>
      </c>
      <c r="CB51">
        <f t="shared" si="15"/>
        <v>164484</v>
      </c>
      <c r="CC51">
        <f t="shared" si="16"/>
        <v>164484</v>
      </c>
      <c r="CD51">
        <f t="shared" si="17"/>
        <v>5716785</v>
      </c>
      <c r="CE51">
        <f t="shared" si="18"/>
        <v>5716785</v>
      </c>
      <c r="CF51" s="94">
        <f t="shared" si="19"/>
        <v>164484</v>
      </c>
    </row>
    <row r="52" spans="1:84" x14ac:dyDescent="0.25">
      <c r="B52" s="5" t="s">
        <v>52</v>
      </c>
      <c r="C52" s="1">
        <v>620224</v>
      </c>
      <c r="D52" s="1">
        <v>532237</v>
      </c>
      <c r="E52" s="1">
        <v>61242</v>
      </c>
      <c r="F52" s="4">
        <v>24431</v>
      </c>
      <c r="G52" s="3">
        <v>16</v>
      </c>
      <c r="H52" s="3">
        <v>93</v>
      </c>
      <c r="I52" s="3">
        <v>127</v>
      </c>
      <c r="J52" s="3">
        <v>0</v>
      </c>
      <c r="K52" s="3">
        <v>1112</v>
      </c>
      <c r="L52" s="3">
        <v>382</v>
      </c>
      <c r="M52" s="3">
        <v>1626</v>
      </c>
      <c r="N52" s="3">
        <v>0</v>
      </c>
      <c r="O52" s="3">
        <v>116</v>
      </c>
      <c r="P52" s="3">
        <v>966</v>
      </c>
      <c r="Q52" s="3">
        <v>56</v>
      </c>
      <c r="R52" s="3">
        <v>6</v>
      </c>
      <c r="S52" s="3">
        <v>0</v>
      </c>
      <c r="T52" s="3">
        <v>230</v>
      </c>
      <c r="U52" s="3">
        <v>68</v>
      </c>
      <c r="V52" s="3">
        <v>30</v>
      </c>
      <c r="W52" s="3">
        <v>0</v>
      </c>
      <c r="X52" s="3">
        <v>1243</v>
      </c>
      <c r="Y52" s="3">
        <v>73</v>
      </c>
      <c r="Z52" s="3">
        <v>883</v>
      </c>
      <c r="AA52" s="3">
        <v>862</v>
      </c>
      <c r="AB52" s="3">
        <v>3318</v>
      </c>
      <c r="AC52" s="3">
        <v>284</v>
      </c>
      <c r="AD52" s="3">
        <v>315</v>
      </c>
      <c r="AE52" s="3">
        <v>0</v>
      </c>
      <c r="AF52" s="3">
        <v>23</v>
      </c>
      <c r="AG52" s="3">
        <v>147</v>
      </c>
      <c r="AH52" s="3">
        <v>0</v>
      </c>
      <c r="AI52" s="3">
        <v>17</v>
      </c>
      <c r="AJ52" s="3">
        <v>2893</v>
      </c>
      <c r="AK52" s="3">
        <v>833</v>
      </c>
      <c r="AL52" s="3">
        <v>74</v>
      </c>
      <c r="AM52" s="3">
        <v>4780</v>
      </c>
      <c r="AN52" s="3">
        <v>328</v>
      </c>
      <c r="AO52" s="3">
        <v>0</v>
      </c>
      <c r="AP52" s="3">
        <v>214</v>
      </c>
      <c r="AQ52" s="3">
        <v>11</v>
      </c>
      <c r="AR52" s="3">
        <v>26</v>
      </c>
      <c r="AS52" s="3">
        <v>935</v>
      </c>
      <c r="AT52" s="3">
        <v>341</v>
      </c>
      <c r="AU52" s="3">
        <v>124</v>
      </c>
      <c r="AV52" s="3">
        <v>39</v>
      </c>
      <c r="AW52" s="3">
        <v>193</v>
      </c>
      <c r="AX52" s="3">
        <v>493</v>
      </c>
      <c r="AY52" s="3">
        <v>81</v>
      </c>
      <c r="AZ52" s="3" t="e">
        <f>NA()</f>
        <v>#N/A</v>
      </c>
      <c r="BA52" s="3">
        <v>728</v>
      </c>
      <c r="BB52" s="3">
        <v>98</v>
      </c>
      <c r="BC52" s="3">
        <v>0</v>
      </c>
      <c r="BD52" s="3">
        <v>151</v>
      </c>
      <c r="BE52" s="3">
        <v>96</v>
      </c>
      <c r="BF52" s="3">
        <v>0</v>
      </c>
      <c r="BG52" s="56"/>
      <c r="BI52" s="80" t="s">
        <v>28</v>
      </c>
      <c r="BJ52" s="60">
        <v>22</v>
      </c>
      <c r="BK52" s="60">
        <f t="shared" si="8"/>
        <v>22</v>
      </c>
      <c r="BL52" s="81">
        <f t="shared" si="9"/>
        <v>22</v>
      </c>
      <c r="BN52">
        <v>22</v>
      </c>
      <c r="BO52" t="str">
        <f>INDEX($BI$31:$BI$82,MATCH(BN52,$BL$31:BL103,0),1)</f>
        <v>Massachusetts</v>
      </c>
      <c r="BP52">
        <f t="shared" si="10"/>
        <v>158156</v>
      </c>
      <c r="BQ52">
        <f t="shared" si="11"/>
        <v>145869</v>
      </c>
      <c r="BR52">
        <f t="shared" si="12"/>
        <v>144152</v>
      </c>
      <c r="BS52" s="89" t="s">
        <v>93</v>
      </c>
      <c r="BT52">
        <v>142577</v>
      </c>
      <c r="BU52">
        <v>139830</v>
      </c>
      <c r="BV52">
        <v>140162</v>
      </c>
      <c r="BW52" s="59">
        <f t="shared" si="13"/>
        <v>140856.33333333334</v>
      </c>
      <c r="BX52">
        <v>6580641</v>
      </c>
      <c r="BY52">
        <v>6515057</v>
      </c>
      <c r="BZ52">
        <v>6489250</v>
      </c>
      <c r="CA52" s="59">
        <f t="shared" si="14"/>
        <v>6528316</v>
      </c>
      <c r="CB52">
        <f t="shared" si="15"/>
        <v>140162</v>
      </c>
      <c r="CC52">
        <f t="shared" si="16"/>
        <v>140162</v>
      </c>
      <c r="CD52">
        <f t="shared" si="17"/>
        <v>6489250</v>
      </c>
      <c r="CE52">
        <f t="shared" si="18"/>
        <v>6489250</v>
      </c>
      <c r="CF52" s="94">
        <f t="shared" si="19"/>
        <v>140162</v>
      </c>
    </row>
    <row r="53" spans="1:84" x14ac:dyDescent="0.25">
      <c r="B53" s="5" t="s">
        <v>53</v>
      </c>
      <c r="C53" s="1">
        <v>8085389</v>
      </c>
      <c r="D53" s="1">
        <v>6857430</v>
      </c>
      <c r="E53" s="1">
        <v>915242</v>
      </c>
      <c r="F53" s="4">
        <v>250653</v>
      </c>
      <c r="G53" s="3">
        <v>2515</v>
      </c>
      <c r="H53" s="3">
        <v>1906</v>
      </c>
      <c r="I53" s="3">
        <v>2420</v>
      </c>
      <c r="J53" s="3">
        <v>445</v>
      </c>
      <c r="K53" s="3">
        <v>14780</v>
      </c>
      <c r="L53" s="3">
        <v>5352</v>
      </c>
      <c r="M53" s="3">
        <v>2725</v>
      </c>
      <c r="N53" s="3">
        <v>2279</v>
      </c>
      <c r="O53" s="3">
        <v>10964</v>
      </c>
      <c r="P53" s="3">
        <v>19574</v>
      </c>
      <c r="Q53" s="3">
        <v>9535</v>
      </c>
      <c r="R53" s="3">
        <v>3823</v>
      </c>
      <c r="S53" s="3">
        <v>652</v>
      </c>
      <c r="T53" s="3">
        <v>7089</v>
      </c>
      <c r="U53" s="3">
        <v>2663</v>
      </c>
      <c r="V53" s="3">
        <v>221</v>
      </c>
      <c r="W53" s="3">
        <v>1144</v>
      </c>
      <c r="X53" s="3">
        <v>3908</v>
      </c>
      <c r="Y53" s="3">
        <v>1638</v>
      </c>
      <c r="Z53" s="3">
        <v>1144</v>
      </c>
      <c r="AA53" s="3">
        <v>23925</v>
      </c>
      <c r="AB53" s="3">
        <v>3767</v>
      </c>
      <c r="AC53" s="3">
        <v>2982</v>
      </c>
      <c r="AD53" s="3">
        <v>2294</v>
      </c>
      <c r="AE53" s="3">
        <v>1344</v>
      </c>
      <c r="AF53" s="3">
        <v>1914</v>
      </c>
      <c r="AG53" s="3">
        <v>658</v>
      </c>
      <c r="AH53" s="3">
        <v>357</v>
      </c>
      <c r="AI53" s="3">
        <v>973</v>
      </c>
      <c r="AJ53" s="3">
        <v>535</v>
      </c>
      <c r="AK53" s="3">
        <v>9073</v>
      </c>
      <c r="AL53" s="3">
        <v>947</v>
      </c>
      <c r="AM53" s="3">
        <v>15893</v>
      </c>
      <c r="AN53" s="3">
        <v>25575</v>
      </c>
      <c r="AO53" s="3">
        <v>852</v>
      </c>
      <c r="AP53" s="3">
        <v>5622</v>
      </c>
      <c r="AQ53" s="3">
        <v>2810</v>
      </c>
      <c r="AR53" s="3">
        <v>1541</v>
      </c>
      <c r="AS53" s="3">
        <v>14190</v>
      </c>
      <c r="AT53" s="3">
        <v>1605</v>
      </c>
      <c r="AU53" s="3">
        <v>7936</v>
      </c>
      <c r="AV53" s="3">
        <v>35</v>
      </c>
      <c r="AW53" s="3">
        <v>6189</v>
      </c>
      <c r="AX53" s="3">
        <v>12944</v>
      </c>
      <c r="AY53" s="3">
        <v>2092</v>
      </c>
      <c r="AZ53" s="3">
        <v>423</v>
      </c>
      <c r="BA53" s="3" t="e">
        <f>NA()</f>
        <v>#N/A</v>
      </c>
      <c r="BB53" s="3">
        <v>4160</v>
      </c>
      <c r="BC53" s="3">
        <v>3839</v>
      </c>
      <c r="BD53" s="3">
        <v>1258</v>
      </c>
      <c r="BE53" s="3">
        <v>143</v>
      </c>
      <c r="BF53" s="3">
        <v>516</v>
      </c>
      <c r="BG53" s="56"/>
      <c r="BI53" s="80" t="s">
        <v>29</v>
      </c>
      <c r="BJ53" s="60">
        <v>23</v>
      </c>
      <c r="BK53" s="60">
        <f t="shared" si="8"/>
        <v>23</v>
      </c>
      <c r="BL53" s="81">
        <f t="shared" si="9"/>
        <v>23</v>
      </c>
      <c r="BN53">
        <v>23</v>
      </c>
      <c r="BO53" t="str">
        <f>INDEX($BI$31:$BI$82,MATCH(BN53,$BL$31:BL104,0),1)</f>
        <v>Michigan</v>
      </c>
      <c r="BP53">
        <f t="shared" si="10"/>
        <v>175733</v>
      </c>
      <c r="BQ53">
        <f t="shared" si="11"/>
        <v>186505</v>
      </c>
      <c r="BR53">
        <f t="shared" si="12"/>
        <v>178207</v>
      </c>
      <c r="BS53" s="89" t="s">
        <v>95</v>
      </c>
      <c r="BT53">
        <v>133981</v>
      </c>
      <c r="BU53">
        <v>139158</v>
      </c>
      <c r="BV53">
        <v>116149</v>
      </c>
      <c r="BW53" s="59">
        <f t="shared" si="13"/>
        <v>129762.66666666667</v>
      </c>
      <c r="BX53">
        <v>9778980</v>
      </c>
      <c r="BY53">
        <v>9766574</v>
      </c>
      <c r="BZ53">
        <v>9762127</v>
      </c>
      <c r="CA53" s="59">
        <f t="shared" si="14"/>
        <v>9769227</v>
      </c>
      <c r="CB53">
        <f t="shared" si="15"/>
        <v>116149</v>
      </c>
      <c r="CC53">
        <f t="shared" si="16"/>
        <v>116149</v>
      </c>
      <c r="CD53">
        <f t="shared" si="17"/>
        <v>9762127</v>
      </c>
      <c r="CE53">
        <f t="shared" si="18"/>
        <v>9762127</v>
      </c>
      <c r="CF53" s="94">
        <f t="shared" si="19"/>
        <v>116149</v>
      </c>
    </row>
    <row r="54" spans="1:84" x14ac:dyDescent="0.25">
      <c r="B54" s="5" t="s">
        <v>54</v>
      </c>
      <c r="C54" s="1">
        <v>6815763</v>
      </c>
      <c r="D54" s="1">
        <v>5648199</v>
      </c>
      <c r="E54" s="1">
        <v>904695</v>
      </c>
      <c r="F54" s="4">
        <v>215494</v>
      </c>
      <c r="G54" s="3">
        <v>1507</v>
      </c>
      <c r="H54" s="3">
        <v>4328</v>
      </c>
      <c r="I54" s="3">
        <v>8362</v>
      </c>
      <c r="J54" s="3">
        <v>1413</v>
      </c>
      <c r="K54" s="3">
        <v>45597</v>
      </c>
      <c r="L54" s="3">
        <v>5195</v>
      </c>
      <c r="M54" s="3">
        <v>2901</v>
      </c>
      <c r="N54" s="3">
        <v>100</v>
      </c>
      <c r="O54" s="3">
        <v>773</v>
      </c>
      <c r="P54" s="3">
        <v>9370</v>
      </c>
      <c r="Q54" s="3">
        <v>6363</v>
      </c>
      <c r="R54" s="3">
        <v>5239</v>
      </c>
      <c r="S54" s="3">
        <v>10604</v>
      </c>
      <c r="T54" s="3">
        <v>4298</v>
      </c>
      <c r="U54" s="3">
        <v>1089</v>
      </c>
      <c r="V54" s="3">
        <v>1159</v>
      </c>
      <c r="W54" s="3">
        <v>2544</v>
      </c>
      <c r="X54" s="3">
        <v>1368</v>
      </c>
      <c r="Y54" s="3">
        <v>1646</v>
      </c>
      <c r="Z54" s="3">
        <v>532</v>
      </c>
      <c r="AA54" s="3">
        <v>1191</v>
      </c>
      <c r="AB54" s="3">
        <v>2911</v>
      </c>
      <c r="AC54" s="3">
        <v>3470</v>
      </c>
      <c r="AD54" s="3">
        <v>2703</v>
      </c>
      <c r="AE54" s="3">
        <v>615</v>
      </c>
      <c r="AF54" s="3">
        <v>2802</v>
      </c>
      <c r="AG54" s="3">
        <v>2919</v>
      </c>
      <c r="AH54" s="3">
        <v>682</v>
      </c>
      <c r="AI54" s="3">
        <v>5671</v>
      </c>
      <c r="AJ54" s="3">
        <v>309</v>
      </c>
      <c r="AK54" s="3">
        <v>2300</v>
      </c>
      <c r="AL54" s="3">
        <v>872</v>
      </c>
      <c r="AM54" s="3">
        <v>5562</v>
      </c>
      <c r="AN54" s="3">
        <v>4088</v>
      </c>
      <c r="AO54" s="3">
        <v>217</v>
      </c>
      <c r="AP54" s="3">
        <v>3192</v>
      </c>
      <c r="AQ54" s="3">
        <v>1223</v>
      </c>
      <c r="AR54" s="3">
        <v>25525</v>
      </c>
      <c r="AS54" s="3">
        <v>3397</v>
      </c>
      <c r="AT54" s="3">
        <v>97</v>
      </c>
      <c r="AU54" s="3">
        <v>2727</v>
      </c>
      <c r="AV54" s="3">
        <v>94</v>
      </c>
      <c r="AW54" s="3">
        <v>3206</v>
      </c>
      <c r="AX54" s="3">
        <v>14196</v>
      </c>
      <c r="AY54" s="3">
        <v>5298</v>
      </c>
      <c r="AZ54" s="3">
        <v>223</v>
      </c>
      <c r="BA54" s="3">
        <v>3839</v>
      </c>
      <c r="BB54" s="3" t="e">
        <f>NA()</f>
        <v>#N/A</v>
      </c>
      <c r="BC54" s="3">
        <v>215</v>
      </c>
      <c r="BD54" s="3">
        <v>1168</v>
      </c>
      <c r="BE54" s="3">
        <v>394</v>
      </c>
      <c r="BF54" s="3">
        <v>1025</v>
      </c>
      <c r="BG54" s="56"/>
      <c r="BI54" s="80" t="s">
        <v>30</v>
      </c>
      <c r="BJ54" s="60">
        <v>24</v>
      </c>
      <c r="BK54" s="60">
        <f t="shared" si="8"/>
        <v>24</v>
      </c>
      <c r="BL54" s="81">
        <f t="shared" si="9"/>
        <v>24</v>
      </c>
      <c r="BN54">
        <v>24</v>
      </c>
      <c r="BO54" t="str">
        <f>INDEX($BI$31:$BI$82,MATCH(BN54,$BL$31:BL105,0),1)</f>
        <v>Minnesota</v>
      </c>
      <c r="BP54">
        <f t="shared" si="10"/>
        <v>115946</v>
      </c>
      <c r="BQ54">
        <f t="shared" si="11"/>
        <v>103253</v>
      </c>
      <c r="BR54">
        <f t="shared" si="12"/>
        <v>104765</v>
      </c>
      <c r="BS54" s="89" t="s">
        <v>96</v>
      </c>
      <c r="BT54">
        <v>101042</v>
      </c>
      <c r="BU54">
        <v>101029</v>
      </c>
      <c r="BV54">
        <v>89872</v>
      </c>
      <c r="BW54" s="59">
        <f t="shared" si="13"/>
        <v>97314.333333333328</v>
      </c>
      <c r="BX54">
        <v>5315228</v>
      </c>
      <c r="BY54">
        <v>5277329</v>
      </c>
      <c r="BZ54">
        <v>5244256</v>
      </c>
      <c r="CA54" s="59">
        <f t="shared" si="14"/>
        <v>5278937.666666667</v>
      </c>
      <c r="CB54">
        <f t="shared" si="15"/>
        <v>89872</v>
      </c>
      <c r="CC54">
        <f t="shared" si="16"/>
        <v>89872</v>
      </c>
      <c r="CD54">
        <f t="shared" si="17"/>
        <v>5244256</v>
      </c>
      <c r="CE54">
        <f t="shared" si="18"/>
        <v>5244256</v>
      </c>
      <c r="CF54" s="94">
        <f t="shared" si="19"/>
        <v>89872</v>
      </c>
    </row>
    <row r="55" spans="1:84" x14ac:dyDescent="0.25">
      <c r="B55" s="5" t="s">
        <v>55</v>
      </c>
      <c r="C55" s="1">
        <v>1837518</v>
      </c>
      <c r="D55" s="1">
        <v>1613322</v>
      </c>
      <c r="E55" s="1">
        <v>174112</v>
      </c>
      <c r="F55" s="4">
        <v>47125</v>
      </c>
      <c r="G55" s="3">
        <v>477</v>
      </c>
      <c r="H55" s="3">
        <v>306</v>
      </c>
      <c r="I55" s="3">
        <v>79</v>
      </c>
      <c r="J55" s="3">
        <v>0</v>
      </c>
      <c r="K55" s="3">
        <v>1231</v>
      </c>
      <c r="L55" s="3">
        <v>104</v>
      </c>
      <c r="M55" s="3">
        <v>143</v>
      </c>
      <c r="N55" s="3">
        <v>674</v>
      </c>
      <c r="O55" s="3">
        <v>294</v>
      </c>
      <c r="P55" s="3">
        <v>1919</v>
      </c>
      <c r="Q55" s="3">
        <v>1108</v>
      </c>
      <c r="R55" s="3">
        <v>166</v>
      </c>
      <c r="S55" s="3">
        <v>181</v>
      </c>
      <c r="T55" s="3">
        <v>220</v>
      </c>
      <c r="U55" s="3">
        <v>328</v>
      </c>
      <c r="V55" s="3">
        <v>68</v>
      </c>
      <c r="W55" s="3">
        <v>39</v>
      </c>
      <c r="X55" s="3">
        <v>2249</v>
      </c>
      <c r="Y55" s="3">
        <v>90</v>
      </c>
      <c r="Z55" s="3">
        <v>35</v>
      </c>
      <c r="AA55" s="3">
        <v>5352</v>
      </c>
      <c r="AB55" s="3">
        <v>164</v>
      </c>
      <c r="AC55" s="3">
        <v>778</v>
      </c>
      <c r="AD55" s="3">
        <v>20</v>
      </c>
      <c r="AE55" s="3">
        <v>0</v>
      </c>
      <c r="AF55" s="3">
        <v>59</v>
      </c>
      <c r="AG55" s="3">
        <v>0</v>
      </c>
      <c r="AH55" s="3">
        <v>0</v>
      </c>
      <c r="AI55" s="3">
        <v>229</v>
      </c>
      <c r="AJ55" s="3">
        <v>129</v>
      </c>
      <c r="AK55" s="3">
        <v>1213</v>
      </c>
      <c r="AL55" s="3">
        <v>81</v>
      </c>
      <c r="AM55" s="3">
        <v>1721</v>
      </c>
      <c r="AN55" s="3">
        <v>4683</v>
      </c>
      <c r="AO55" s="3">
        <v>175</v>
      </c>
      <c r="AP55" s="3">
        <v>6757</v>
      </c>
      <c r="AQ55" s="3">
        <v>520</v>
      </c>
      <c r="AR55" s="3">
        <v>118</v>
      </c>
      <c r="AS55" s="3">
        <v>5208</v>
      </c>
      <c r="AT55" s="3">
        <v>0</v>
      </c>
      <c r="AU55" s="3">
        <v>1098</v>
      </c>
      <c r="AV55" s="3">
        <v>36</v>
      </c>
      <c r="AW55" s="3">
        <v>1061</v>
      </c>
      <c r="AX55" s="3">
        <v>622</v>
      </c>
      <c r="AY55" s="3">
        <v>0</v>
      </c>
      <c r="AZ55" s="3">
        <v>54</v>
      </c>
      <c r="BA55" s="3">
        <v>6317</v>
      </c>
      <c r="BB55" s="3">
        <v>297</v>
      </c>
      <c r="BC55" s="3" t="e">
        <f>NA()</f>
        <v>#N/A</v>
      </c>
      <c r="BD55" s="3">
        <v>470</v>
      </c>
      <c r="BE55" s="3">
        <v>252</v>
      </c>
      <c r="BF55" s="3">
        <v>79</v>
      </c>
      <c r="BG55" s="56"/>
      <c r="BI55" s="80" t="s">
        <v>31</v>
      </c>
      <c r="BJ55" s="60">
        <v>25</v>
      </c>
      <c r="BK55" s="60">
        <f t="shared" si="8"/>
        <v>25</v>
      </c>
      <c r="BL55" s="81">
        <f t="shared" si="9"/>
        <v>25</v>
      </c>
      <c r="BN55">
        <v>25</v>
      </c>
      <c r="BO55" t="str">
        <f>INDEX($BI$31:$BI$82,MATCH(BN55,$BL$31:BL106,0),1)</f>
        <v>Mississippi</v>
      </c>
      <c r="BP55">
        <f t="shared" si="10"/>
        <v>66947</v>
      </c>
      <c r="BQ55">
        <f t="shared" si="11"/>
        <v>68597</v>
      </c>
      <c r="BR55">
        <f t="shared" si="12"/>
        <v>68363</v>
      </c>
      <c r="BS55" s="89" t="s">
        <v>94</v>
      </c>
      <c r="BT55">
        <v>73500</v>
      </c>
      <c r="BU55">
        <v>68511</v>
      </c>
      <c r="BV55">
        <v>72321</v>
      </c>
      <c r="BW55" s="59">
        <f t="shared" si="13"/>
        <v>71444</v>
      </c>
      <c r="BX55">
        <v>2947696</v>
      </c>
      <c r="BY55">
        <v>2943021</v>
      </c>
      <c r="BZ55">
        <v>2931228</v>
      </c>
      <c r="CA55" s="59">
        <f t="shared" si="14"/>
        <v>2940648.3333333335</v>
      </c>
      <c r="CB55">
        <f t="shared" si="15"/>
        <v>72321</v>
      </c>
      <c r="CC55">
        <f t="shared" si="16"/>
        <v>72321</v>
      </c>
      <c r="CD55">
        <f t="shared" si="17"/>
        <v>2931228</v>
      </c>
      <c r="CE55">
        <f t="shared" si="18"/>
        <v>2931228</v>
      </c>
      <c r="CF55" s="94">
        <f t="shared" si="19"/>
        <v>72321</v>
      </c>
    </row>
    <row r="56" spans="1:84" x14ac:dyDescent="0.25">
      <c r="B56" s="5" t="s">
        <v>56</v>
      </c>
      <c r="C56" s="1">
        <v>5660677</v>
      </c>
      <c r="D56" s="1">
        <v>4849945</v>
      </c>
      <c r="E56" s="1">
        <v>693737</v>
      </c>
      <c r="F56" s="4">
        <v>99192</v>
      </c>
      <c r="G56" s="3">
        <v>323</v>
      </c>
      <c r="H56" s="3">
        <v>236</v>
      </c>
      <c r="I56" s="3">
        <v>3257</v>
      </c>
      <c r="J56" s="3">
        <v>253</v>
      </c>
      <c r="K56" s="3">
        <v>5347</v>
      </c>
      <c r="L56" s="3">
        <v>1600</v>
      </c>
      <c r="M56" s="3">
        <v>657</v>
      </c>
      <c r="N56" s="3">
        <v>296</v>
      </c>
      <c r="O56" s="3">
        <v>15</v>
      </c>
      <c r="P56" s="3">
        <v>4937</v>
      </c>
      <c r="Q56" s="3">
        <v>970</v>
      </c>
      <c r="R56" s="3">
        <v>333</v>
      </c>
      <c r="S56" s="3">
        <v>360</v>
      </c>
      <c r="T56" s="3">
        <v>22285</v>
      </c>
      <c r="U56" s="3">
        <v>2480</v>
      </c>
      <c r="V56" s="3">
        <v>4161</v>
      </c>
      <c r="W56" s="3">
        <v>1160</v>
      </c>
      <c r="X56" s="3">
        <v>635</v>
      </c>
      <c r="Y56" s="3">
        <v>598</v>
      </c>
      <c r="Z56" s="3">
        <v>233</v>
      </c>
      <c r="AA56" s="3">
        <v>1306</v>
      </c>
      <c r="AB56" s="3">
        <v>489</v>
      </c>
      <c r="AC56" s="3">
        <v>3917</v>
      </c>
      <c r="AD56" s="3">
        <v>18965</v>
      </c>
      <c r="AE56" s="3">
        <v>238</v>
      </c>
      <c r="AF56" s="3">
        <v>1263</v>
      </c>
      <c r="AG56" s="3">
        <v>784</v>
      </c>
      <c r="AH56" s="3">
        <v>324</v>
      </c>
      <c r="AI56" s="3">
        <v>1163</v>
      </c>
      <c r="AJ56" s="3">
        <v>3</v>
      </c>
      <c r="AK56" s="3">
        <v>606</v>
      </c>
      <c r="AL56" s="3">
        <v>526</v>
      </c>
      <c r="AM56" s="3">
        <v>2033</v>
      </c>
      <c r="AN56" s="3">
        <v>2939</v>
      </c>
      <c r="AO56" s="3">
        <v>284</v>
      </c>
      <c r="AP56" s="3">
        <v>2610</v>
      </c>
      <c r="AQ56" s="3">
        <v>289</v>
      </c>
      <c r="AR56" s="3">
        <v>945</v>
      </c>
      <c r="AS56" s="3">
        <v>1563</v>
      </c>
      <c r="AT56" s="3">
        <v>144</v>
      </c>
      <c r="AU56" s="3">
        <v>1053</v>
      </c>
      <c r="AV56" s="3">
        <v>329</v>
      </c>
      <c r="AW56" s="3">
        <v>1051</v>
      </c>
      <c r="AX56" s="3">
        <v>2765</v>
      </c>
      <c r="AY56" s="3">
        <v>900</v>
      </c>
      <c r="AZ56" s="3">
        <v>62</v>
      </c>
      <c r="BA56" s="3">
        <v>1267</v>
      </c>
      <c r="BB56" s="3">
        <v>1208</v>
      </c>
      <c r="BC56" s="3">
        <v>0</v>
      </c>
      <c r="BD56" s="3" t="e">
        <f>NA()</f>
        <v>#N/A</v>
      </c>
      <c r="BE56" s="3">
        <v>30</v>
      </c>
      <c r="BF56" s="3">
        <v>975</v>
      </c>
      <c r="BG56" s="56"/>
      <c r="BI56" s="80" t="s">
        <v>32</v>
      </c>
      <c r="BJ56" s="60">
        <v>26</v>
      </c>
      <c r="BK56" s="60">
        <f t="shared" si="8"/>
        <v>26</v>
      </c>
      <c r="BL56" s="81">
        <f t="shared" si="9"/>
        <v>26</v>
      </c>
      <c r="BN56">
        <v>26</v>
      </c>
      <c r="BO56" t="str">
        <f>INDEX($BI$31:$BI$82,MATCH(BN56,$BL$31:BL107,0),1)</f>
        <v>Missouri</v>
      </c>
      <c r="BP56">
        <f t="shared" si="10"/>
        <v>142754</v>
      </c>
      <c r="BQ56">
        <f t="shared" si="11"/>
        <v>138404</v>
      </c>
      <c r="BR56">
        <f t="shared" si="12"/>
        <v>148055</v>
      </c>
      <c r="BS56" s="89" t="s">
        <v>97</v>
      </c>
      <c r="BT56">
        <v>162930</v>
      </c>
      <c r="BU56">
        <v>149439</v>
      </c>
      <c r="BV56">
        <v>145226</v>
      </c>
      <c r="BW56" s="59">
        <f t="shared" si="13"/>
        <v>152531.66666666666</v>
      </c>
      <c r="BX56">
        <v>5951913</v>
      </c>
      <c r="BY56">
        <v>5937896</v>
      </c>
      <c r="BZ56">
        <v>5920858</v>
      </c>
      <c r="CA56" s="59">
        <f t="shared" si="14"/>
        <v>5936889</v>
      </c>
      <c r="CB56">
        <f t="shared" si="15"/>
        <v>145226</v>
      </c>
      <c r="CC56">
        <f t="shared" si="16"/>
        <v>145226</v>
      </c>
      <c r="CD56">
        <f t="shared" si="17"/>
        <v>5920858</v>
      </c>
      <c r="CE56">
        <f t="shared" si="18"/>
        <v>5920858</v>
      </c>
      <c r="CF56" s="94">
        <f t="shared" si="19"/>
        <v>145226</v>
      </c>
    </row>
    <row r="57" spans="1:84" x14ac:dyDescent="0.25">
      <c r="B57" s="5" t="s">
        <v>57</v>
      </c>
      <c r="C57" s="1">
        <v>569734</v>
      </c>
      <c r="D57" s="1">
        <v>459226</v>
      </c>
      <c r="E57" s="1">
        <v>77324</v>
      </c>
      <c r="F57" s="4">
        <v>31149</v>
      </c>
      <c r="G57" s="3">
        <v>260</v>
      </c>
      <c r="H57" s="3">
        <v>590</v>
      </c>
      <c r="I57" s="3">
        <v>2014</v>
      </c>
      <c r="J57" s="3">
        <v>244</v>
      </c>
      <c r="K57" s="3">
        <v>2035</v>
      </c>
      <c r="L57" s="3">
        <v>5599</v>
      </c>
      <c r="M57" s="3">
        <v>0</v>
      </c>
      <c r="N57" s="3">
        <v>0</v>
      </c>
      <c r="O57" s="3">
        <v>0</v>
      </c>
      <c r="P57" s="3">
        <v>733</v>
      </c>
      <c r="Q57" s="3">
        <v>166</v>
      </c>
      <c r="R57" s="3">
        <v>0</v>
      </c>
      <c r="S57" s="3">
        <v>745</v>
      </c>
      <c r="T57" s="3">
        <v>905</v>
      </c>
      <c r="U57" s="3">
        <v>179</v>
      </c>
      <c r="V57" s="3">
        <v>259</v>
      </c>
      <c r="W57" s="3">
        <v>539</v>
      </c>
      <c r="X57" s="3">
        <v>4</v>
      </c>
      <c r="Y57" s="3">
        <v>88</v>
      </c>
      <c r="Z57" s="3">
        <v>0</v>
      </c>
      <c r="AA57" s="3">
        <v>294</v>
      </c>
      <c r="AB57" s="3">
        <v>548</v>
      </c>
      <c r="AC57" s="3">
        <v>965</v>
      </c>
      <c r="AD57" s="3">
        <v>290</v>
      </c>
      <c r="AE57" s="3">
        <v>136</v>
      </c>
      <c r="AF57" s="3">
        <v>244</v>
      </c>
      <c r="AG57" s="3">
        <v>1901</v>
      </c>
      <c r="AH57" s="3">
        <v>1216</v>
      </c>
      <c r="AI57" s="3">
        <v>355</v>
      </c>
      <c r="AJ57" s="3">
        <v>0</v>
      </c>
      <c r="AK57" s="3">
        <v>121</v>
      </c>
      <c r="AL57" s="3">
        <v>604</v>
      </c>
      <c r="AM57" s="3">
        <v>231</v>
      </c>
      <c r="AN57" s="3">
        <v>459</v>
      </c>
      <c r="AO57" s="3">
        <v>338</v>
      </c>
      <c r="AP57" s="3">
        <v>819</v>
      </c>
      <c r="AQ57" s="3">
        <v>964</v>
      </c>
      <c r="AR57" s="3">
        <v>893</v>
      </c>
      <c r="AS57" s="3">
        <v>230</v>
      </c>
      <c r="AT57" s="3">
        <v>0</v>
      </c>
      <c r="AU57" s="3">
        <v>122</v>
      </c>
      <c r="AV57" s="3">
        <v>1175</v>
      </c>
      <c r="AW57" s="3">
        <v>4</v>
      </c>
      <c r="AX57" s="3">
        <v>1427</v>
      </c>
      <c r="AY57" s="3">
        <v>1710</v>
      </c>
      <c r="AZ57" s="3">
        <v>0</v>
      </c>
      <c r="BA57" s="3">
        <v>138</v>
      </c>
      <c r="BB57" s="3">
        <v>1323</v>
      </c>
      <c r="BC57" s="3">
        <v>0</v>
      </c>
      <c r="BD57" s="3">
        <v>282</v>
      </c>
      <c r="BE57" s="3" t="e">
        <f>NA()</f>
        <v>#N/A</v>
      </c>
      <c r="BF57" s="3">
        <v>16</v>
      </c>
      <c r="BG57" s="56"/>
      <c r="BI57" s="80" t="s">
        <v>33</v>
      </c>
      <c r="BJ57" s="60">
        <v>27</v>
      </c>
      <c r="BK57" s="60">
        <f t="shared" si="8"/>
        <v>27</v>
      </c>
      <c r="BL57" s="81">
        <f t="shared" si="9"/>
        <v>27</v>
      </c>
      <c r="BN57">
        <v>27</v>
      </c>
      <c r="BO57" t="str">
        <f>INDEX($BI$31:$BI$82,MATCH(BN57,$BL$31:BL108,0),1)</f>
        <v>Montana</v>
      </c>
      <c r="BP57">
        <f t="shared" si="10"/>
        <v>33832</v>
      </c>
      <c r="BQ57">
        <f t="shared" si="11"/>
        <v>31204</v>
      </c>
      <c r="BR57">
        <f t="shared" si="12"/>
        <v>35870</v>
      </c>
      <c r="BS57" s="89" t="s">
        <v>98</v>
      </c>
      <c r="BT57">
        <v>37690</v>
      </c>
      <c r="BU57">
        <v>33553</v>
      </c>
      <c r="BV57">
        <v>35630</v>
      </c>
      <c r="BW57" s="59">
        <f t="shared" si="13"/>
        <v>35624.333333333336</v>
      </c>
      <c r="BX57">
        <v>995544</v>
      </c>
      <c r="BY57">
        <v>987076</v>
      </c>
      <c r="BZ57">
        <v>978507</v>
      </c>
      <c r="CA57" s="59">
        <f t="shared" si="14"/>
        <v>987042.33333333337</v>
      </c>
      <c r="CB57">
        <f t="shared" si="15"/>
        <v>35630</v>
      </c>
      <c r="CC57">
        <f t="shared" si="16"/>
        <v>35630</v>
      </c>
      <c r="CD57">
        <f t="shared" si="17"/>
        <v>978507</v>
      </c>
      <c r="CE57">
        <f t="shared" si="18"/>
        <v>978507</v>
      </c>
      <c r="CF57" s="94">
        <f t="shared" si="19"/>
        <v>35630</v>
      </c>
    </row>
    <row r="58" spans="1:84" x14ac:dyDescent="0.25">
      <c r="B58" s="5" t="s">
        <v>58</v>
      </c>
      <c r="C58" s="1">
        <v>3628402</v>
      </c>
      <c r="D58" s="1">
        <v>3366593</v>
      </c>
      <c r="E58" s="1">
        <v>238042</v>
      </c>
      <c r="F58" s="4">
        <v>20044</v>
      </c>
      <c r="G58" s="3">
        <v>8</v>
      </c>
      <c r="H58" s="3">
        <v>57</v>
      </c>
      <c r="I58" s="3">
        <v>54</v>
      </c>
      <c r="J58" s="3">
        <v>93</v>
      </c>
      <c r="K58" s="3">
        <v>519</v>
      </c>
      <c r="L58" s="3">
        <v>0</v>
      </c>
      <c r="M58" s="3">
        <v>370</v>
      </c>
      <c r="N58" s="3">
        <v>0</v>
      </c>
      <c r="O58" s="3">
        <v>0</v>
      </c>
      <c r="P58" s="3">
        <v>4192</v>
      </c>
      <c r="Q58" s="3">
        <v>232</v>
      </c>
      <c r="R58" s="3">
        <v>110</v>
      </c>
      <c r="S58" s="3">
        <v>0</v>
      </c>
      <c r="T58" s="3">
        <v>1021</v>
      </c>
      <c r="U58" s="3">
        <v>121</v>
      </c>
      <c r="V58" s="3">
        <v>0</v>
      </c>
      <c r="W58" s="3">
        <v>143</v>
      </c>
      <c r="X58" s="3">
        <v>37</v>
      </c>
      <c r="Y58" s="3">
        <v>59</v>
      </c>
      <c r="Z58" s="3">
        <v>0</v>
      </c>
      <c r="AA58" s="3">
        <v>108</v>
      </c>
      <c r="AB58" s="3">
        <v>2258</v>
      </c>
      <c r="AC58" s="3">
        <v>435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1922</v>
      </c>
      <c r="AL58" s="3">
        <v>28</v>
      </c>
      <c r="AM58" s="3">
        <v>2314</v>
      </c>
      <c r="AN58" s="3">
        <v>638</v>
      </c>
      <c r="AO58" s="3">
        <v>0</v>
      </c>
      <c r="AP58" s="3">
        <v>328</v>
      </c>
      <c r="AQ58" s="3">
        <v>0</v>
      </c>
      <c r="AR58" s="3">
        <v>0</v>
      </c>
      <c r="AS58" s="3">
        <v>2313</v>
      </c>
      <c r="AT58" s="3">
        <v>624</v>
      </c>
      <c r="AU58" s="3">
        <v>4</v>
      </c>
      <c r="AV58" s="3">
        <v>0</v>
      </c>
      <c r="AW58" s="3">
        <v>15</v>
      </c>
      <c r="AX58" s="3">
        <v>360</v>
      </c>
      <c r="AY58" s="3">
        <v>0</v>
      </c>
      <c r="AZ58" s="3">
        <v>0</v>
      </c>
      <c r="BA58" s="3">
        <v>684</v>
      </c>
      <c r="BB58" s="3">
        <v>0</v>
      </c>
      <c r="BC58" s="3">
        <v>8</v>
      </c>
      <c r="BD58" s="3">
        <v>989</v>
      </c>
      <c r="BE58" s="3">
        <v>0</v>
      </c>
      <c r="BF58" s="3" t="e">
        <f>NA()</f>
        <v>#N/A</v>
      </c>
      <c r="BG58" s="56"/>
      <c r="BI58" s="80" t="s">
        <v>34</v>
      </c>
      <c r="BJ58" s="60">
        <v>28</v>
      </c>
      <c r="BK58" s="60">
        <f t="shared" si="8"/>
        <v>28</v>
      </c>
      <c r="BL58" s="81">
        <f t="shared" si="9"/>
        <v>28</v>
      </c>
      <c r="BN58">
        <v>28</v>
      </c>
      <c r="BO58" t="str">
        <f>INDEX($BI$31:$BI$82,MATCH(BN58,$BL$31:BL109,0),1)</f>
        <v>Nebraska</v>
      </c>
      <c r="BP58">
        <f t="shared" si="10"/>
        <v>48816</v>
      </c>
      <c r="BQ58">
        <f t="shared" si="11"/>
        <v>52809</v>
      </c>
      <c r="BR58">
        <f t="shared" si="12"/>
        <v>43531</v>
      </c>
      <c r="BS58" s="89" t="s">
        <v>99</v>
      </c>
      <c r="BT58">
        <v>43266</v>
      </c>
      <c r="BU58">
        <v>52070</v>
      </c>
      <c r="BV58">
        <v>51290</v>
      </c>
      <c r="BW58" s="59">
        <f t="shared" si="13"/>
        <v>48875.333333333336</v>
      </c>
      <c r="BX58">
        <v>1829420</v>
      </c>
      <c r="BY58">
        <v>1817126</v>
      </c>
      <c r="BZ58">
        <v>1802697</v>
      </c>
      <c r="CA58" s="59">
        <f t="shared" si="14"/>
        <v>1816414.3333333333</v>
      </c>
      <c r="CB58">
        <f t="shared" si="15"/>
        <v>51290</v>
      </c>
      <c r="CC58">
        <f t="shared" si="16"/>
        <v>51290</v>
      </c>
      <c r="CD58">
        <f t="shared" si="17"/>
        <v>1802697</v>
      </c>
      <c r="CE58">
        <f t="shared" si="18"/>
        <v>1802697</v>
      </c>
      <c r="CF58" s="94">
        <f t="shared" si="19"/>
        <v>51290</v>
      </c>
    </row>
    <row r="59" spans="1:84" x14ac:dyDescent="0.25">
      <c r="A59" s="58">
        <v>1</v>
      </c>
      <c r="B59" s="41" t="str">
        <f>INDEX(B6:B58,$A$59)</f>
        <v>United States</v>
      </c>
      <c r="C59" s="41">
        <f t="shared" ref="C59:BF59" si="20">INDEX(C6:C58,$A$59)</f>
        <v>310212755</v>
      </c>
      <c r="D59" s="41">
        <f t="shared" si="20"/>
        <v>263612596</v>
      </c>
      <c r="E59" s="41">
        <f t="shared" si="20"/>
        <v>37696597</v>
      </c>
      <c r="F59" s="41">
        <f t="shared" si="20"/>
        <v>7070345</v>
      </c>
      <c r="G59" s="41">
        <f t="shared" si="20"/>
        <v>109210</v>
      </c>
      <c r="H59" s="41">
        <f t="shared" si="20"/>
        <v>84068</v>
      </c>
      <c r="I59" s="41">
        <f t="shared" si="20"/>
        <v>206842</v>
      </c>
      <c r="J59" s="41">
        <f t="shared" si="20"/>
        <v>64967</v>
      </c>
      <c r="K59" s="41">
        <f t="shared" si="20"/>
        <v>566986</v>
      </c>
      <c r="L59" s="41">
        <f t="shared" si="20"/>
        <v>161530</v>
      </c>
      <c r="M59" s="41">
        <f t="shared" si="20"/>
        <v>87023</v>
      </c>
      <c r="N59" s="41">
        <f t="shared" si="20"/>
        <v>25149</v>
      </c>
      <c r="O59" s="41">
        <f t="shared" si="20"/>
        <v>59513</v>
      </c>
      <c r="P59" s="41">
        <f t="shared" si="20"/>
        <v>428325</v>
      </c>
      <c r="Q59" s="41">
        <f t="shared" si="20"/>
        <v>252262</v>
      </c>
      <c r="R59" s="41">
        <f t="shared" si="20"/>
        <v>61509</v>
      </c>
      <c r="S59" s="41">
        <f t="shared" si="20"/>
        <v>55191</v>
      </c>
      <c r="T59" s="41">
        <f t="shared" si="20"/>
        <v>277953</v>
      </c>
      <c r="U59" s="41">
        <f t="shared" si="20"/>
        <v>144597</v>
      </c>
      <c r="V59" s="41">
        <f t="shared" si="20"/>
        <v>73325</v>
      </c>
      <c r="W59" s="41">
        <f t="shared" si="20"/>
        <v>93134</v>
      </c>
      <c r="X59" s="41">
        <f t="shared" si="20"/>
        <v>103004</v>
      </c>
      <c r="Y59" s="41">
        <f t="shared" si="20"/>
        <v>95956</v>
      </c>
      <c r="Z59" s="41">
        <f t="shared" si="20"/>
        <v>38574</v>
      </c>
      <c r="AA59" s="41">
        <f t="shared" si="20"/>
        <v>157664</v>
      </c>
      <c r="AB59" s="41">
        <f t="shared" si="20"/>
        <v>158156</v>
      </c>
      <c r="AC59" s="41">
        <f t="shared" si="20"/>
        <v>175733</v>
      </c>
      <c r="AD59" s="41">
        <f t="shared" si="20"/>
        <v>115946</v>
      </c>
      <c r="AE59" s="41">
        <f t="shared" si="20"/>
        <v>66947</v>
      </c>
      <c r="AF59" s="41">
        <f t="shared" si="20"/>
        <v>142754</v>
      </c>
      <c r="AG59" s="41">
        <f t="shared" si="20"/>
        <v>33832</v>
      </c>
      <c r="AH59" s="41">
        <f t="shared" si="20"/>
        <v>48816</v>
      </c>
      <c r="AI59" s="41">
        <f t="shared" si="20"/>
        <v>98882</v>
      </c>
      <c r="AJ59" s="41">
        <f t="shared" si="20"/>
        <v>38696</v>
      </c>
      <c r="AK59" s="41">
        <f t="shared" si="20"/>
        <v>219202</v>
      </c>
      <c r="AL59" s="41">
        <f t="shared" si="20"/>
        <v>63921</v>
      </c>
      <c r="AM59" s="41">
        <f t="shared" si="20"/>
        <v>405864</v>
      </c>
      <c r="AN59" s="41">
        <f t="shared" si="20"/>
        <v>238663</v>
      </c>
      <c r="AO59" s="41">
        <f t="shared" si="20"/>
        <v>23959</v>
      </c>
      <c r="AP59" s="41">
        <f t="shared" si="20"/>
        <v>199202</v>
      </c>
      <c r="AQ59" s="41">
        <f t="shared" si="20"/>
        <v>102572</v>
      </c>
      <c r="AR59" s="41">
        <f t="shared" si="20"/>
        <v>108182</v>
      </c>
      <c r="AS59" s="41">
        <f t="shared" si="20"/>
        <v>237156</v>
      </c>
      <c r="AT59" s="41">
        <f t="shared" si="20"/>
        <v>30498</v>
      </c>
      <c r="AU59" s="41">
        <f t="shared" si="20"/>
        <v>127418</v>
      </c>
      <c r="AV59" s="41">
        <f t="shared" si="20"/>
        <v>22534</v>
      </c>
      <c r="AW59" s="41">
        <f t="shared" si="20"/>
        <v>163843</v>
      </c>
      <c r="AX59" s="41">
        <f t="shared" si="20"/>
        <v>402187</v>
      </c>
      <c r="AY59" s="41">
        <f t="shared" si="20"/>
        <v>82165</v>
      </c>
      <c r="AZ59" s="41">
        <f t="shared" si="20"/>
        <v>20056</v>
      </c>
      <c r="BA59" s="41">
        <f t="shared" si="20"/>
        <v>238540</v>
      </c>
      <c r="BB59" s="41">
        <f t="shared" si="20"/>
        <v>180462</v>
      </c>
      <c r="BC59" s="41">
        <f t="shared" si="20"/>
        <v>47425</v>
      </c>
      <c r="BD59" s="41">
        <f t="shared" si="20"/>
        <v>97724</v>
      </c>
      <c r="BE59" s="41">
        <f t="shared" si="20"/>
        <v>32228</v>
      </c>
      <c r="BF59" s="41">
        <f t="shared" si="20"/>
        <v>74500</v>
      </c>
      <c r="BI59" s="80" t="s">
        <v>35</v>
      </c>
      <c r="BJ59" s="60">
        <v>29</v>
      </c>
      <c r="BK59" s="60">
        <f t="shared" si="8"/>
        <v>29</v>
      </c>
      <c r="BL59" s="81">
        <f t="shared" si="9"/>
        <v>29</v>
      </c>
      <c r="BN59">
        <v>29</v>
      </c>
      <c r="BO59" t="str">
        <f>INDEX($BI$31:$BI$82,MATCH(BN59,$BL$31:BL110,0),1)</f>
        <v>Nevada</v>
      </c>
      <c r="BP59">
        <f t="shared" si="10"/>
        <v>98882</v>
      </c>
      <c r="BQ59">
        <f t="shared" si="11"/>
        <v>115943</v>
      </c>
      <c r="BR59">
        <f t="shared" si="12"/>
        <v>109409</v>
      </c>
      <c r="BS59" s="89" t="s">
        <v>100</v>
      </c>
      <c r="BT59">
        <v>124285</v>
      </c>
      <c r="BU59">
        <v>110345</v>
      </c>
      <c r="BV59">
        <v>102677</v>
      </c>
      <c r="BW59" s="59">
        <f t="shared" si="13"/>
        <v>112435.66666666667</v>
      </c>
      <c r="BX59">
        <v>2725280</v>
      </c>
      <c r="BY59">
        <v>2688336</v>
      </c>
      <c r="BZ59">
        <v>2667364</v>
      </c>
      <c r="CA59" s="59">
        <f t="shared" si="14"/>
        <v>2693660</v>
      </c>
      <c r="CB59">
        <f t="shared" si="15"/>
        <v>102677</v>
      </c>
      <c r="CC59">
        <f t="shared" si="16"/>
        <v>102677</v>
      </c>
      <c r="CD59">
        <f t="shared" si="17"/>
        <v>2667364</v>
      </c>
      <c r="CE59">
        <f t="shared" si="18"/>
        <v>2667364</v>
      </c>
      <c r="CF59" s="94">
        <f t="shared" si="19"/>
        <v>102677</v>
      </c>
    </row>
    <row r="60" spans="1:84" x14ac:dyDescent="0.25">
      <c r="BI60" s="80" t="s">
        <v>36</v>
      </c>
      <c r="BJ60" s="60">
        <v>30</v>
      </c>
      <c r="BK60" s="60">
        <f t="shared" si="8"/>
        <v>30</v>
      </c>
      <c r="BL60" s="81">
        <f t="shared" si="9"/>
        <v>30</v>
      </c>
      <c r="BN60">
        <v>30</v>
      </c>
      <c r="BO60" t="str">
        <f>INDEX($BI$31:$BI$82,MATCH(BN60,$BL$31:BL111,0),1)</f>
        <v>New Hampshire</v>
      </c>
      <c r="BP60">
        <f t="shared" si="10"/>
        <v>38696</v>
      </c>
      <c r="BQ60">
        <f t="shared" si="11"/>
        <v>43277</v>
      </c>
      <c r="BR60">
        <f t="shared" si="12"/>
        <v>38399</v>
      </c>
      <c r="BS60" s="89" t="s">
        <v>101</v>
      </c>
      <c r="BT60">
        <v>50484</v>
      </c>
      <c r="BU60">
        <v>37000</v>
      </c>
      <c r="BV60">
        <v>39367</v>
      </c>
      <c r="BW60" s="59">
        <f t="shared" si="13"/>
        <v>42283.666666666664</v>
      </c>
      <c r="BX60">
        <v>1309203</v>
      </c>
      <c r="BY60">
        <v>1305678</v>
      </c>
      <c r="BZ60">
        <v>1303865</v>
      </c>
      <c r="CA60" s="59">
        <f t="shared" si="14"/>
        <v>1306248.6666666667</v>
      </c>
      <c r="CB60">
        <f t="shared" si="15"/>
        <v>39367</v>
      </c>
      <c r="CC60">
        <f t="shared" si="16"/>
        <v>39367</v>
      </c>
      <c r="CD60">
        <f t="shared" si="17"/>
        <v>1303865</v>
      </c>
      <c r="CE60">
        <f t="shared" si="18"/>
        <v>1303865</v>
      </c>
      <c r="CF60" s="94">
        <f t="shared" si="19"/>
        <v>39367</v>
      </c>
    </row>
    <row r="61" spans="1:84" x14ac:dyDescent="0.25">
      <c r="B61">
        <v>2011</v>
      </c>
      <c r="BI61" s="80" t="s">
        <v>37</v>
      </c>
      <c r="BJ61" s="60">
        <v>31</v>
      </c>
      <c r="BK61" s="60">
        <f t="shared" si="8"/>
        <v>31</v>
      </c>
      <c r="BL61" s="81">
        <f t="shared" si="9"/>
        <v>31</v>
      </c>
      <c r="BN61">
        <v>31</v>
      </c>
      <c r="BO61" t="str">
        <f>INDEX($BI$31:$BI$82,MATCH(BN61,$BL$31:BL112,0),1)</f>
        <v>New Jersey</v>
      </c>
      <c r="BP61">
        <f t="shared" si="10"/>
        <v>219202</v>
      </c>
      <c r="BQ61">
        <f t="shared" si="11"/>
        <v>216369</v>
      </c>
      <c r="BR61">
        <f t="shared" si="12"/>
        <v>193972</v>
      </c>
      <c r="BS61" s="89" t="s">
        <v>102</v>
      </c>
      <c r="BT61">
        <v>130223</v>
      </c>
      <c r="BU61">
        <v>140194</v>
      </c>
      <c r="BV61">
        <v>127369</v>
      </c>
      <c r="BW61" s="59">
        <f t="shared" si="13"/>
        <v>132595.33333333334</v>
      </c>
      <c r="BX61">
        <v>8772744</v>
      </c>
      <c r="BY61">
        <v>8719952</v>
      </c>
      <c r="BZ61">
        <v>8709933</v>
      </c>
      <c r="CA61" s="59">
        <f t="shared" si="14"/>
        <v>8734209.666666666</v>
      </c>
      <c r="CB61">
        <f t="shared" si="15"/>
        <v>127369</v>
      </c>
      <c r="CC61">
        <f t="shared" si="16"/>
        <v>127369</v>
      </c>
      <c r="CD61">
        <f t="shared" si="17"/>
        <v>8709933</v>
      </c>
      <c r="CE61">
        <f t="shared" si="18"/>
        <v>8709933</v>
      </c>
      <c r="CF61" s="94">
        <f t="shared" si="19"/>
        <v>127369</v>
      </c>
    </row>
    <row r="62" spans="1:84" x14ac:dyDescent="0.25">
      <c r="B62" s="97" t="s">
        <v>0</v>
      </c>
      <c r="C62" s="96" t="s">
        <v>1</v>
      </c>
      <c r="D62" s="96" t="s">
        <v>2</v>
      </c>
      <c r="E62" s="96" t="s">
        <v>3</v>
      </c>
      <c r="F62" s="19">
        <v>1</v>
      </c>
      <c r="G62" s="20">
        <v>2</v>
      </c>
      <c r="H62" s="20">
        <v>3</v>
      </c>
      <c r="I62" s="20">
        <v>4</v>
      </c>
      <c r="J62" s="20">
        <v>5</v>
      </c>
      <c r="K62" s="20">
        <v>6</v>
      </c>
      <c r="L62" s="20">
        <v>7</v>
      </c>
      <c r="M62" s="20">
        <v>8</v>
      </c>
      <c r="N62" s="20">
        <v>9</v>
      </c>
      <c r="O62" s="20">
        <v>10</v>
      </c>
      <c r="P62" s="20">
        <v>11</v>
      </c>
      <c r="Q62" s="20">
        <v>12</v>
      </c>
      <c r="R62" s="20">
        <v>13</v>
      </c>
      <c r="S62" s="20">
        <v>14</v>
      </c>
      <c r="T62" s="20">
        <v>15</v>
      </c>
      <c r="U62" s="20">
        <v>16</v>
      </c>
      <c r="V62" s="20">
        <v>17</v>
      </c>
      <c r="W62" s="20">
        <v>18</v>
      </c>
      <c r="X62" s="20">
        <v>19</v>
      </c>
      <c r="Y62" s="20">
        <v>20</v>
      </c>
      <c r="Z62" s="20">
        <v>21</v>
      </c>
      <c r="AA62" s="20">
        <v>22</v>
      </c>
      <c r="AB62" s="20">
        <v>23</v>
      </c>
      <c r="AC62" s="20">
        <v>24</v>
      </c>
      <c r="AD62" s="20">
        <v>25</v>
      </c>
      <c r="AE62" s="20">
        <v>26</v>
      </c>
      <c r="AF62" s="20">
        <v>27</v>
      </c>
      <c r="AG62" s="20">
        <v>28</v>
      </c>
      <c r="AH62" s="20">
        <v>29</v>
      </c>
      <c r="AI62" s="20">
        <v>30</v>
      </c>
      <c r="AJ62" s="20">
        <v>31</v>
      </c>
      <c r="AK62" s="20">
        <v>32</v>
      </c>
      <c r="AL62" s="20">
        <v>33</v>
      </c>
      <c r="AM62" s="20">
        <v>34</v>
      </c>
      <c r="AN62" s="20">
        <v>35</v>
      </c>
      <c r="AO62" s="20">
        <v>36</v>
      </c>
      <c r="AP62" s="20">
        <v>37</v>
      </c>
      <c r="AQ62" s="20">
        <v>38</v>
      </c>
      <c r="AR62" s="20">
        <v>39</v>
      </c>
      <c r="AS62" s="20">
        <v>40</v>
      </c>
      <c r="AT62" s="20">
        <v>41</v>
      </c>
      <c r="AU62" s="20">
        <v>42</v>
      </c>
      <c r="AV62" s="20">
        <v>43</v>
      </c>
      <c r="AW62" s="20">
        <v>44</v>
      </c>
      <c r="AX62" s="20">
        <v>45</v>
      </c>
      <c r="AY62" s="20">
        <v>46</v>
      </c>
      <c r="AZ62" s="20">
        <v>47</v>
      </c>
      <c r="BA62" s="20">
        <v>48</v>
      </c>
      <c r="BB62" s="20">
        <v>49</v>
      </c>
      <c r="BC62" s="20">
        <v>50</v>
      </c>
      <c r="BD62" s="20">
        <v>51</v>
      </c>
      <c r="BE62" s="20">
        <v>52</v>
      </c>
      <c r="BF62" s="20">
        <v>53</v>
      </c>
      <c r="BG62" s="55"/>
      <c r="BI62" s="80" t="s">
        <v>38</v>
      </c>
      <c r="BJ62" s="60">
        <v>32</v>
      </c>
      <c r="BK62" s="60">
        <f t="shared" si="8"/>
        <v>32</v>
      </c>
      <c r="BL62" s="81">
        <f t="shared" si="9"/>
        <v>32</v>
      </c>
      <c r="BN62">
        <v>32</v>
      </c>
      <c r="BO62" t="str">
        <f>INDEX($BI$31:$BI$82,MATCH(BN62,$BL$31:BL113,0),1)</f>
        <v>New Mexico</v>
      </c>
      <c r="BP62">
        <f t="shared" si="10"/>
        <v>63921</v>
      </c>
      <c r="BQ62">
        <f t="shared" si="11"/>
        <v>61431</v>
      </c>
      <c r="BR62">
        <f t="shared" si="12"/>
        <v>50438</v>
      </c>
      <c r="BS62" s="89" t="s">
        <v>103</v>
      </c>
      <c r="BT62">
        <v>54693</v>
      </c>
      <c r="BU62">
        <v>62130</v>
      </c>
      <c r="BV62">
        <v>73605</v>
      </c>
      <c r="BW62" s="59">
        <f t="shared" si="13"/>
        <v>63476</v>
      </c>
      <c r="BX62">
        <v>2060595</v>
      </c>
      <c r="BY62">
        <v>2055293</v>
      </c>
      <c r="BZ62">
        <v>2039549</v>
      </c>
      <c r="CA62" s="59">
        <f t="shared" si="14"/>
        <v>2051812.3333333333</v>
      </c>
      <c r="CB62">
        <f t="shared" si="15"/>
        <v>73605</v>
      </c>
      <c r="CC62">
        <f t="shared" si="16"/>
        <v>73605</v>
      </c>
      <c r="CD62">
        <f t="shared" si="17"/>
        <v>2039549</v>
      </c>
      <c r="CE62">
        <f t="shared" si="18"/>
        <v>2039549</v>
      </c>
      <c r="CF62" s="94">
        <f t="shared" si="19"/>
        <v>73605</v>
      </c>
    </row>
    <row r="63" spans="1:84" x14ac:dyDescent="0.25">
      <c r="B63" s="97"/>
      <c r="C63" s="96"/>
      <c r="D63" s="96"/>
      <c r="E63" s="96"/>
      <c r="F63" s="21" t="s">
        <v>4</v>
      </c>
      <c r="G63" s="21"/>
      <c r="H63" s="21"/>
      <c r="I63" s="21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55"/>
      <c r="BI63" s="80" t="s">
        <v>39</v>
      </c>
      <c r="BJ63" s="60">
        <v>33</v>
      </c>
      <c r="BK63" s="60">
        <f t="shared" si="8"/>
        <v>33</v>
      </c>
      <c r="BL63" s="81">
        <f t="shared" si="9"/>
        <v>33</v>
      </c>
      <c r="BN63">
        <v>33</v>
      </c>
      <c r="BO63" t="str">
        <f>INDEX($BI$31:$BI$82,MATCH(BN63,$BL$31:BL114,0),1)</f>
        <v>New York</v>
      </c>
      <c r="BP63">
        <f t="shared" si="10"/>
        <v>405864</v>
      </c>
      <c r="BQ63">
        <f t="shared" si="11"/>
        <v>377800</v>
      </c>
      <c r="BR63">
        <f t="shared" si="12"/>
        <v>363139</v>
      </c>
      <c r="BS63" s="89" t="s">
        <v>104</v>
      </c>
      <c r="BT63">
        <v>270053</v>
      </c>
      <c r="BU63">
        <v>282209</v>
      </c>
      <c r="BV63">
        <v>269427</v>
      </c>
      <c r="BW63" s="59">
        <f t="shared" si="13"/>
        <v>273896.33333333331</v>
      </c>
      <c r="BX63">
        <v>19352153</v>
      </c>
      <c r="BY63">
        <v>19248685</v>
      </c>
      <c r="BZ63">
        <v>19171916</v>
      </c>
      <c r="CA63" s="59">
        <f t="shared" si="14"/>
        <v>19257584.666666668</v>
      </c>
      <c r="CB63">
        <f t="shared" si="15"/>
        <v>269427</v>
      </c>
      <c r="CC63">
        <f t="shared" si="16"/>
        <v>269427</v>
      </c>
      <c r="CD63">
        <f t="shared" si="17"/>
        <v>19171916</v>
      </c>
      <c r="CE63">
        <f t="shared" si="18"/>
        <v>19171916</v>
      </c>
      <c r="CF63" s="94">
        <f t="shared" si="19"/>
        <v>269427</v>
      </c>
    </row>
    <row r="64" spans="1:84" x14ac:dyDescent="0.25">
      <c r="B64" s="97"/>
      <c r="C64" s="23" t="s">
        <v>5</v>
      </c>
      <c r="D64" s="23" t="s">
        <v>5</v>
      </c>
      <c r="E64" s="23" t="s">
        <v>5</v>
      </c>
      <c r="F64" s="24" t="s">
        <v>6</v>
      </c>
      <c r="G64" s="25" t="s">
        <v>7</v>
      </c>
      <c r="H64" s="25" t="s">
        <v>8</v>
      </c>
      <c r="I64" s="25" t="s">
        <v>9</v>
      </c>
      <c r="J64" s="25" t="s">
        <v>10</v>
      </c>
      <c r="K64" s="25" t="s">
        <v>11</v>
      </c>
      <c r="L64" s="25" t="s">
        <v>12</v>
      </c>
      <c r="M64" s="25" t="s">
        <v>13</v>
      </c>
      <c r="N64" s="25" t="s">
        <v>14</v>
      </c>
      <c r="O64" s="25" t="s">
        <v>15</v>
      </c>
      <c r="P64" s="25" t="s">
        <v>16</v>
      </c>
      <c r="Q64" s="25" t="s">
        <v>17</v>
      </c>
      <c r="R64" s="25" t="s">
        <v>18</v>
      </c>
      <c r="S64" s="25" t="s">
        <v>19</v>
      </c>
      <c r="T64" s="25" t="s">
        <v>20</v>
      </c>
      <c r="U64" s="25" t="s">
        <v>21</v>
      </c>
      <c r="V64" s="25" t="s">
        <v>22</v>
      </c>
      <c r="W64" s="25" t="s">
        <v>23</v>
      </c>
      <c r="X64" s="25" t="s">
        <v>24</v>
      </c>
      <c r="Y64" s="25" t="s">
        <v>25</v>
      </c>
      <c r="Z64" s="25" t="s">
        <v>26</v>
      </c>
      <c r="AA64" s="25" t="s">
        <v>27</v>
      </c>
      <c r="AB64" s="25" t="s">
        <v>28</v>
      </c>
      <c r="AC64" s="25" t="s">
        <v>29</v>
      </c>
      <c r="AD64" s="25" t="s">
        <v>30</v>
      </c>
      <c r="AE64" s="25" t="s">
        <v>31</v>
      </c>
      <c r="AF64" s="25" t="s">
        <v>32</v>
      </c>
      <c r="AG64" s="25" t="s">
        <v>33</v>
      </c>
      <c r="AH64" s="25" t="s">
        <v>34</v>
      </c>
      <c r="AI64" s="25" t="s">
        <v>35</v>
      </c>
      <c r="AJ64" s="25" t="s">
        <v>36</v>
      </c>
      <c r="AK64" s="25" t="s">
        <v>37</v>
      </c>
      <c r="AL64" s="25" t="s">
        <v>38</v>
      </c>
      <c r="AM64" s="25" t="s">
        <v>39</v>
      </c>
      <c r="AN64" s="25" t="s">
        <v>40</v>
      </c>
      <c r="AO64" s="25" t="s">
        <v>41</v>
      </c>
      <c r="AP64" s="25" t="s">
        <v>42</v>
      </c>
      <c r="AQ64" s="25" t="s">
        <v>43</v>
      </c>
      <c r="AR64" s="25" t="s">
        <v>44</v>
      </c>
      <c r="AS64" s="25" t="s">
        <v>45</v>
      </c>
      <c r="AT64" s="25" t="s">
        <v>46</v>
      </c>
      <c r="AU64" s="25" t="s">
        <v>47</v>
      </c>
      <c r="AV64" s="25" t="s">
        <v>48</v>
      </c>
      <c r="AW64" s="25" t="s">
        <v>49</v>
      </c>
      <c r="AX64" s="25" t="s">
        <v>50</v>
      </c>
      <c r="AY64" s="25" t="s">
        <v>51</v>
      </c>
      <c r="AZ64" s="25" t="s">
        <v>52</v>
      </c>
      <c r="BA64" s="25" t="s">
        <v>53</v>
      </c>
      <c r="BB64" s="25" t="s">
        <v>54</v>
      </c>
      <c r="BC64" s="25" t="s">
        <v>55</v>
      </c>
      <c r="BD64" s="25" t="s">
        <v>56</v>
      </c>
      <c r="BE64" s="25" t="s">
        <v>57</v>
      </c>
      <c r="BF64" s="25" t="s">
        <v>58</v>
      </c>
      <c r="BG64" s="54"/>
      <c r="BI64" s="80" t="s">
        <v>40</v>
      </c>
      <c r="BJ64" s="60">
        <v>34</v>
      </c>
      <c r="BK64" s="60">
        <f t="shared" si="8"/>
        <v>34</v>
      </c>
      <c r="BL64" s="81">
        <f t="shared" si="9"/>
        <v>34</v>
      </c>
      <c r="BN64">
        <v>34</v>
      </c>
      <c r="BO64" t="str">
        <f>INDEX($BI$31:$BI$82,MATCH(BN64,$BL$31:BL115,0),1)</f>
        <v>North Carolina</v>
      </c>
      <c r="BP64">
        <f t="shared" si="10"/>
        <v>238663</v>
      </c>
      <c r="BQ64">
        <f t="shared" si="11"/>
        <v>225147</v>
      </c>
      <c r="BR64">
        <f t="shared" si="12"/>
        <v>207025</v>
      </c>
      <c r="BS64" s="89" t="s">
        <v>105</v>
      </c>
      <c r="BT64">
        <v>273149</v>
      </c>
      <c r="BU64">
        <v>265291</v>
      </c>
      <c r="BV64">
        <v>263256</v>
      </c>
      <c r="BW64" s="59">
        <f t="shared" si="13"/>
        <v>267232</v>
      </c>
      <c r="BX64">
        <v>9640490</v>
      </c>
      <c r="BY64">
        <v>9539412</v>
      </c>
      <c r="BZ64">
        <v>9443000</v>
      </c>
      <c r="CA64" s="59">
        <f t="shared" si="14"/>
        <v>9540967.333333334</v>
      </c>
      <c r="CB64">
        <f t="shared" si="15"/>
        <v>263256</v>
      </c>
      <c r="CC64">
        <f t="shared" si="16"/>
        <v>263256</v>
      </c>
      <c r="CD64">
        <f t="shared" si="17"/>
        <v>9443000</v>
      </c>
      <c r="CE64">
        <f t="shared" si="18"/>
        <v>9443000</v>
      </c>
      <c r="CF64" s="94">
        <f t="shared" si="19"/>
        <v>263256</v>
      </c>
    </row>
    <row r="65" spans="2:84" ht="26.25" x14ac:dyDescent="0.25">
      <c r="B65" s="42" t="s">
        <v>59</v>
      </c>
      <c r="C65" s="43">
        <v>307900319</v>
      </c>
      <c r="D65" s="43">
        <v>261087925</v>
      </c>
      <c r="E65" s="43">
        <v>37998701</v>
      </c>
      <c r="F65" s="44">
        <v>6987416</v>
      </c>
      <c r="G65" s="45">
        <v>106806</v>
      </c>
      <c r="H65" s="45">
        <v>88850</v>
      </c>
      <c r="I65" s="45">
        <v>211816</v>
      </c>
      <c r="J65" s="45">
        <v>77226</v>
      </c>
      <c r="K65" s="45">
        <v>562343</v>
      </c>
      <c r="L65" s="45">
        <v>160623</v>
      </c>
      <c r="M65" s="45">
        <v>91295</v>
      </c>
      <c r="N65" s="45">
        <v>26631</v>
      </c>
      <c r="O65" s="45">
        <v>49732</v>
      </c>
      <c r="P65" s="45">
        <v>437202</v>
      </c>
      <c r="Q65" s="45">
        <v>248892</v>
      </c>
      <c r="R65" s="45">
        <v>61940</v>
      </c>
      <c r="S65" s="45">
        <v>57831</v>
      </c>
      <c r="T65" s="45">
        <v>269008</v>
      </c>
      <c r="U65" s="45">
        <v>143228</v>
      </c>
      <c r="V65" s="45">
        <v>74516</v>
      </c>
      <c r="W65" s="45">
        <v>94180</v>
      </c>
      <c r="X65" s="45">
        <v>99256</v>
      </c>
      <c r="Y65" s="45">
        <v>86593</v>
      </c>
      <c r="Z65" s="45">
        <v>33729</v>
      </c>
      <c r="AA65" s="45">
        <v>165041</v>
      </c>
      <c r="AB65" s="45">
        <v>145869</v>
      </c>
      <c r="AC65" s="45">
        <v>186505</v>
      </c>
      <c r="AD65" s="45">
        <v>103253</v>
      </c>
      <c r="AE65" s="45">
        <v>68597</v>
      </c>
      <c r="AF65" s="45">
        <v>138404</v>
      </c>
      <c r="AG65" s="45">
        <v>31204</v>
      </c>
      <c r="AH65" s="45">
        <v>52809</v>
      </c>
      <c r="AI65" s="45">
        <v>115943</v>
      </c>
      <c r="AJ65" s="45">
        <v>43277</v>
      </c>
      <c r="AK65" s="45">
        <v>216369</v>
      </c>
      <c r="AL65" s="45">
        <v>61431</v>
      </c>
      <c r="AM65" s="45">
        <v>377800</v>
      </c>
      <c r="AN65" s="45">
        <v>225147</v>
      </c>
      <c r="AO65" s="45">
        <v>26563</v>
      </c>
      <c r="AP65" s="45">
        <v>206049</v>
      </c>
      <c r="AQ65" s="45">
        <v>81009</v>
      </c>
      <c r="AR65" s="45">
        <v>109795</v>
      </c>
      <c r="AS65" s="45">
        <v>215127</v>
      </c>
      <c r="AT65" s="45">
        <v>31065</v>
      </c>
      <c r="AU65" s="45">
        <v>121426</v>
      </c>
      <c r="AV65" s="45">
        <v>29383</v>
      </c>
      <c r="AW65" s="45">
        <v>154243</v>
      </c>
      <c r="AX65" s="45">
        <v>404839</v>
      </c>
      <c r="AY65" s="45">
        <v>73211</v>
      </c>
      <c r="AZ65" s="45">
        <v>18172</v>
      </c>
      <c r="BA65" s="45">
        <v>229227</v>
      </c>
      <c r="BB65" s="45">
        <v>190644</v>
      </c>
      <c r="BC65" s="45">
        <v>45956</v>
      </c>
      <c r="BD65" s="45">
        <v>105370</v>
      </c>
      <c r="BE65" s="45">
        <v>31991</v>
      </c>
      <c r="BF65" s="45">
        <v>76218</v>
      </c>
      <c r="BG65" s="56"/>
      <c r="BI65" s="80" t="s">
        <v>41</v>
      </c>
      <c r="BJ65" s="60">
        <v>35</v>
      </c>
      <c r="BK65" s="60">
        <f t="shared" si="8"/>
        <v>35</v>
      </c>
      <c r="BL65" s="81">
        <f t="shared" si="9"/>
        <v>35</v>
      </c>
      <c r="BN65">
        <v>35</v>
      </c>
      <c r="BO65" t="str">
        <f>INDEX($BI$31:$BI$82,MATCH(BN65,$BL$31:BL116,0),1)</f>
        <v>North Dakota</v>
      </c>
      <c r="BP65">
        <f t="shared" si="10"/>
        <v>23959</v>
      </c>
      <c r="BQ65">
        <f t="shared" si="11"/>
        <v>26563</v>
      </c>
      <c r="BR65">
        <f t="shared" si="12"/>
        <v>24450</v>
      </c>
      <c r="BS65" s="89" t="s">
        <v>106</v>
      </c>
      <c r="BT65">
        <v>38213</v>
      </c>
      <c r="BU65">
        <v>32510</v>
      </c>
      <c r="BV65">
        <v>30100</v>
      </c>
      <c r="BW65" s="59">
        <f t="shared" si="13"/>
        <v>33607.666666666664</v>
      </c>
      <c r="BX65">
        <v>689838</v>
      </c>
      <c r="BY65">
        <v>675161</v>
      </c>
      <c r="BZ65">
        <v>665654</v>
      </c>
      <c r="CA65" s="59">
        <f t="shared" si="14"/>
        <v>676884.33333333337</v>
      </c>
      <c r="CB65">
        <f t="shared" si="15"/>
        <v>30100</v>
      </c>
      <c r="CC65">
        <f t="shared" si="16"/>
        <v>30100</v>
      </c>
      <c r="CD65">
        <f t="shared" si="17"/>
        <v>665654</v>
      </c>
      <c r="CE65">
        <f t="shared" si="18"/>
        <v>665654</v>
      </c>
      <c r="CF65" s="94">
        <f t="shared" si="19"/>
        <v>30100</v>
      </c>
    </row>
    <row r="66" spans="2:84" x14ac:dyDescent="0.25">
      <c r="B66" s="18" t="s">
        <v>7</v>
      </c>
      <c r="C66" s="15">
        <v>4745278</v>
      </c>
      <c r="D66" s="15">
        <v>4024442</v>
      </c>
      <c r="E66" s="15">
        <v>588293</v>
      </c>
      <c r="F66" s="17">
        <v>117726</v>
      </c>
      <c r="G66" s="16" t="e">
        <f>NA()</f>
        <v>#N/A</v>
      </c>
      <c r="H66" s="16">
        <v>1771</v>
      </c>
      <c r="I66" s="16">
        <v>1677</v>
      </c>
      <c r="J66" s="16">
        <v>1642</v>
      </c>
      <c r="K66" s="16">
        <v>3389</v>
      </c>
      <c r="L66" s="16">
        <v>348</v>
      </c>
      <c r="M66" s="16">
        <v>2921</v>
      </c>
      <c r="N66" s="16">
        <v>232</v>
      </c>
      <c r="O66" s="16">
        <v>399</v>
      </c>
      <c r="P66" s="16">
        <v>20063</v>
      </c>
      <c r="Q66" s="16">
        <v>19346</v>
      </c>
      <c r="R66" s="16">
        <v>1259</v>
      </c>
      <c r="S66" s="16">
        <v>137</v>
      </c>
      <c r="T66" s="16">
        <v>6991</v>
      </c>
      <c r="U66" s="16">
        <v>1434</v>
      </c>
      <c r="V66" s="16">
        <v>30</v>
      </c>
      <c r="W66" s="16">
        <v>842</v>
      </c>
      <c r="X66" s="16">
        <v>2686</v>
      </c>
      <c r="Y66" s="16">
        <v>2413</v>
      </c>
      <c r="Z66" s="16">
        <v>626</v>
      </c>
      <c r="AA66" s="16">
        <v>1606</v>
      </c>
      <c r="AB66" s="16">
        <v>112</v>
      </c>
      <c r="AC66" s="16">
        <v>2797</v>
      </c>
      <c r="AD66" s="16">
        <v>327</v>
      </c>
      <c r="AE66" s="16">
        <v>3945</v>
      </c>
      <c r="AF66" s="16">
        <v>1086</v>
      </c>
      <c r="AG66" s="16">
        <v>317</v>
      </c>
      <c r="AH66" s="16">
        <v>770</v>
      </c>
      <c r="AI66" s="16">
        <v>257</v>
      </c>
      <c r="AJ66" s="16">
        <v>64</v>
      </c>
      <c r="AK66" s="16">
        <v>1996</v>
      </c>
      <c r="AL66" s="16">
        <v>119</v>
      </c>
      <c r="AM66" s="16">
        <v>1108</v>
      </c>
      <c r="AN66" s="16">
        <v>2697</v>
      </c>
      <c r="AO66" s="16">
        <v>284</v>
      </c>
      <c r="AP66" s="16">
        <v>2596</v>
      </c>
      <c r="AQ66" s="16">
        <v>973</v>
      </c>
      <c r="AR66" s="16">
        <v>169</v>
      </c>
      <c r="AS66" s="16">
        <v>1075</v>
      </c>
      <c r="AT66" s="16">
        <v>0</v>
      </c>
      <c r="AU66" s="16">
        <v>2036</v>
      </c>
      <c r="AV66" s="16">
        <v>90</v>
      </c>
      <c r="AW66" s="16">
        <v>8710</v>
      </c>
      <c r="AX66" s="16">
        <v>7973</v>
      </c>
      <c r="AY66" s="16">
        <v>300</v>
      </c>
      <c r="AZ66" s="16">
        <v>66</v>
      </c>
      <c r="BA66" s="16">
        <v>4935</v>
      </c>
      <c r="BB66" s="16">
        <v>2621</v>
      </c>
      <c r="BC66" s="16">
        <v>65</v>
      </c>
      <c r="BD66" s="16">
        <v>417</v>
      </c>
      <c r="BE66" s="16">
        <v>9</v>
      </c>
      <c r="BF66" s="16">
        <v>569</v>
      </c>
      <c r="BG66" s="56"/>
      <c r="BI66" s="80" t="s">
        <v>42</v>
      </c>
      <c r="BJ66" s="60">
        <v>36</v>
      </c>
      <c r="BK66" s="60">
        <f t="shared" si="8"/>
        <v>36</v>
      </c>
      <c r="BL66" s="81">
        <f t="shared" si="9"/>
        <v>36</v>
      </c>
      <c r="BN66">
        <v>36</v>
      </c>
      <c r="BO66" t="str">
        <f>INDEX($BI$31:$BI$82,MATCH(BN66,$BL$31:BL117,0),1)</f>
        <v>Ohio</v>
      </c>
      <c r="BP66">
        <f t="shared" si="10"/>
        <v>199202</v>
      </c>
      <c r="BQ66">
        <f t="shared" si="11"/>
        <v>206049</v>
      </c>
      <c r="BR66">
        <f t="shared" si="12"/>
        <v>188013</v>
      </c>
      <c r="BS66" s="89" t="s">
        <v>107</v>
      </c>
      <c r="BT66">
        <v>196391</v>
      </c>
      <c r="BU66">
        <v>191778</v>
      </c>
      <c r="BV66">
        <v>172633</v>
      </c>
      <c r="BW66" s="59">
        <f t="shared" si="13"/>
        <v>186934</v>
      </c>
      <c r="BX66">
        <v>11414635</v>
      </c>
      <c r="BY66">
        <v>11418944</v>
      </c>
      <c r="BZ66">
        <v>11405101</v>
      </c>
      <c r="CA66" s="59">
        <f t="shared" si="14"/>
        <v>11412893.333333334</v>
      </c>
      <c r="CB66">
        <f t="shared" si="15"/>
        <v>172633</v>
      </c>
      <c r="CC66">
        <f t="shared" si="16"/>
        <v>172633</v>
      </c>
      <c r="CD66">
        <f t="shared" si="17"/>
        <v>11405101</v>
      </c>
      <c r="CE66">
        <f t="shared" si="18"/>
        <v>11405101</v>
      </c>
      <c r="CF66" s="94">
        <f t="shared" si="19"/>
        <v>172633</v>
      </c>
    </row>
    <row r="67" spans="2:84" x14ac:dyDescent="0.25">
      <c r="B67" s="18" t="s">
        <v>8</v>
      </c>
      <c r="C67" s="15">
        <v>711962</v>
      </c>
      <c r="D67" s="15">
        <v>571857</v>
      </c>
      <c r="E67" s="15">
        <v>100280</v>
      </c>
      <c r="F67" s="17">
        <v>35084</v>
      </c>
      <c r="G67" s="16">
        <v>93</v>
      </c>
      <c r="H67" s="16" t="e">
        <f>NA()</f>
        <v>#N/A</v>
      </c>
      <c r="I67" s="16">
        <v>2467</v>
      </c>
      <c r="J67" s="16">
        <v>190</v>
      </c>
      <c r="K67" s="16">
        <v>3098</v>
      </c>
      <c r="L67" s="16">
        <v>1583</v>
      </c>
      <c r="M67" s="16">
        <v>138</v>
      </c>
      <c r="N67" s="16">
        <v>11</v>
      </c>
      <c r="O67" s="16">
        <v>140</v>
      </c>
      <c r="P67" s="16">
        <v>1188</v>
      </c>
      <c r="Q67" s="16">
        <v>556</v>
      </c>
      <c r="R67" s="16">
        <v>1366</v>
      </c>
      <c r="S67" s="16">
        <v>475</v>
      </c>
      <c r="T67" s="16">
        <v>985</v>
      </c>
      <c r="U67" s="16">
        <v>181</v>
      </c>
      <c r="V67" s="16">
        <v>319</v>
      </c>
      <c r="W67" s="16">
        <v>750</v>
      </c>
      <c r="X67" s="16">
        <v>237</v>
      </c>
      <c r="Y67" s="16">
        <v>1077</v>
      </c>
      <c r="Z67" s="16">
        <v>0</v>
      </c>
      <c r="AA67" s="16">
        <v>216</v>
      </c>
      <c r="AB67" s="16">
        <v>141</v>
      </c>
      <c r="AC67" s="16">
        <v>771</v>
      </c>
      <c r="AD67" s="16">
        <v>593</v>
      </c>
      <c r="AE67" s="16">
        <v>554</v>
      </c>
      <c r="AF67" s="16">
        <v>921</v>
      </c>
      <c r="AG67" s="16">
        <v>248</v>
      </c>
      <c r="AH67" s="16">
        <v>5</v>
      </c>
      <c r="AI67" s="16">
        <v>532</v>
      </c>
      <c r="AJ67" s="16">
        <v>520</v>
      </c>
      <c r="AK67" s="16">
        <v>128</v>
      </c>
      <c r="AL67" s="16">
        <v>226</v>
      </c>
      <c r="AM67" s="16">
        <v>940</v>
      </c>
      <c r="AN67" s="16">
        <v>470</v>
      </c>
      <c r="AO67" s="16">
        <v>0</v>
      </c>
      <c r="AP67" s="16">
        <v>319</v>
      </c>
      <c r="AQ67" s="16">
        <v>616</v>
      </c>
      <c r="AR67" s="16">
        <v>2161</v>
      </c>
      <c r="AS67" s="16">
        <v>378</v>
      </c>
      <c r="AT67" s="16">
        <v>0</v>
      </c>
      <c r="AU67" s="16">
        <v>186</v>
      </c>
      <c r="AV67" s="16">
        <v>301</v>
      </c>
      <c r="AW67" s="16">
        <v>388</v>
      </c>
      <c r="AX67" s="16">
        <v>2492</v>
      </c>
      <c r="AY67" s="16">
        <v>662</v>
      </c>
      <c r="AZ67" s="16">
        <v>68</v>
      </c>
      <c r="BA67" s="16">
        <v>1488</v>
      </c>
      <c r="BB67" s="16">
        <v>4548</v>
      </c>
      <c r="BC67" s="16">
        <v>89</v>
      </c>
      <c r="BD67" s="16">
        <v>23</v>
      </c>
      <c r="BE67" s="16">
        <v>246</v>
      </c>
      <c r="BF67" s="16">
        <v>1044</v>
      </c>
      <c r="BG67" s="56"/>
      <c r="BI67" s="80" t="s">
        <v>43</v>
      </c>
      <c r="BJ67" s="60">
        <v>37</v>
      </c>
      <c r="BK67" s="60">
        <f t="shared" si="8"/>
        <v>37</v>
      </c>
      <c r="BL67" s="81">
        <f t="shared" si="9"/>
        <v>37</v>
      </c>
      <c r="BN67">
        <v>37</v>
      </c>
      <c r="BO67" t="str">
        <f>INDEX($BI$31:$BI$82,MATCH(BN67,$BL$31:BL118,0),1)</f>
        <v>Oklahoma</v>
      </c>
      <c r="BP67">
        <f t="shared" si="10"/>
        <v>102572</v>
      </c>
      <c r="BQ67">
        <f t="shared" si="11"/>
        <v>81009</v>
      </c>
      <c r="BR67">
        <f t="shared" si="12"/>
        <v>90616</v>
      </c>
      <c r="BS67" s="89" t="s">
        <v>108</v>
      </c>
      <c r="BT67">
        <v>108972</v>
      </c>
      <c r="BU67">
        <v>108878</v>
      </c>
      <c r="BV67">
        <v>106511</v>
      </c>
      <c r="BW67" s="59">
        <f t="shared" si="13"/>
        <v>108120.33333333333</v>
      </c>
      <c r="BX67">
        <v>3762311</v>
      </c>
      <c r="BY67">
        <v>3742698</v>
      </c>
      <c r="BZ67">
        <v>3716264</v>
      </c>
      <c r="CA67" s="59">
        <f t="shared" si="14"/>
        <v>3740424.3333333335</v>
      </c>
      <c r="CB67">
        <f t="shared" si="15"/>
        <v>106511</v>
      </c>
      <c r="CC67">
        <f t="shared" si="16"/>
        <v>106511</v>
      </c>
      <c r="CD67">
        <f t="shared" si="17"/>
        <v>3716264</v>
      </c>
      <c r="CE67">
        <f t="shared" si="18"/>
        <v>3716264</v>
      </c>
      <c r="CF67" s="94">
        <f t="shared" si="19"/>
        <v>106511</v>
      </c>
    </row>
    <row r="68" spans="2:84" x14ac:dyDescent="0.25">
      <c r="B68" s="18" t="s">
        <v>9</v>
      </c>
      <c r="C68" s="15">
        <v>6402301</v>
      </c>
      <c r="D68" s="15">
        <v>5107496</v>
      </c>
      <c r="E68" s="15">
        <v>1028366</v>
      </c>
      <c r="F68" s="17">
        <v>222877</v>
      </c>
      <c r="G68" s="16">
        <v>833</v>
      </c>
      <c r="H68" s="16">
        <v>5001</v>
      </c>
      <c r="I68" s="16" t="e">
        <f>NA()</f>
        <v>#N/A</v>
      </c>
      <c r="J68" s="16">
        <v>1066</v>
      </c>
      <c r="K68" s="16">
        <v>49635</v>
      </c>
      <c r="L68" s="16">
        <v>10189</v>
      </c>
      <c r="M68" s="16">
        <v>1875</v>
      </c>
      <c r="N68" s="16">
        <v>0</v>
      </c>
      <c r="O68" s="16">
        <v>389</v>
      </c>
      <c r="P68" s="16">
        <v>3732</v>
      </c>
      <c r="Q68" s="16">
        <v>2206</v>
      </c>
      <c r="R68" s="16">
        <v>2199</v>
      </c>
      <c r="S68" s="16">
        <v>2190</v>
      </c>
      <c r="T68" s="16">
        <v>10035</v>
      </c>
      <c r="U68" s="16">
        <v>5855</v>
      </c>
      <c r="V68" s="16">
        <v>4526</v>
      </c>
      <c r="W68" s="16">
        <v>1708</v>
      </c>
      <c r="X68" s="16">
        <v>2134</v>
      </c>
      <c r="Y68" s="16">
        <v>844</v>
      </c>
      <c r="Z68" s="16">
        <v>0</v>
      </c>
      <c r="AA68" s="16">
        <v>1918</v>
      </c>
      <c r="AB68" s="16">
        <v>743</v>
      </c>
      <c r="AC68" s="16">
        <v>9396</v>
      </c>
      <c r="AD68" s="16">
        <v>3297</v>
      </c>
      <c r="AE68" s="16">
        <v>1226</v>
      </c>
      <c r="AF68" s="16">
        <v>3872</v>
      </c>
      <c r="AG68" s="16">
        <v>2431</v>
      </c>
      <c r="AH68" s="16">
        <v>1393</v>
      </c>
      <c r="AI68" s="16">
        <v>8756</v>
      </c>
      <c r="AJ68" s="16">
        <v>228</v>
      </c>
      <c r="AK68" s="16">
        <v>3379</v>
      </c>
      <c r="AL68" s="16">
        <v>4610</v>
      </c>
      <c r="AM68" s="16">
        <v>3880</v>
      </c>
      <c r="AN68" s="16">
        <v>2548</v>
      </c>
      <c r="AO68" s="16">
        <v>1159</v>
      </c>
      <c r="AP68" s="16">
        <v>4682</v>
      </c>
      <c r="AQ68" s="16">
        <v>3219</v>
      </c>
      <c r="AR68" s="16">
        <v>4613</v>
      </c>
      <c r="AS68" s="16">
        <v>3436</v>
      </c>
      <c r="AT68" s="16">
        <v>72</v>
      </c>
      <c r="AU68" s="16">
        <v>1774</v>
      </c>
      <c r="AV68" s="16">
        <v>1657</v>
      </c>
      <c r="AW68" s="16">
        <v>1680</v>
      </c>
      <c r="AX68" s="16">
        <v>12688</v>
      </c>
      <c r="AY68" s="16">
        <v>10577</v>
      </c>
      <c r="AZ68" s="16">
        <v>0</v>
      </c>
      <c r="BA68" s="16">
        <v>2233</v>
      </c>
      <c r="BB68" s="16">
        <v>13940</v>
      </c>
      <c r="BC68" s="16">
        <v>70</v>
      </c>
      <c r="BD68" s="16">
        <v>6473</v>
      </c>
      <c r="BE68" s="16">
        <v>2510</v>
      </c>
      <c r="BF68" s="16">
        <v>871</v>
      </c>
      <c r="BG68" s="56"/>
      <c r="BI68" s="80" t="s">
        <v>44</v>
      </c>
      <c r="BJ68" s="60">
        <v>38</v>
      </c>
      <c r="BK68" s="60">
        <f t="shared" si="8"/>
        <v>38</v>
      </c>
      <c r="BL68" s="81">
        <f t="shared" si="9"/>
        <v>38</v>
      </c>
      <c r="BN68">
        <v>38</v>
      </c>
      <c r="BO68" t="str">
        <f>INDEX($BI$31:$BI$82,MATCH(BN68,$BL$31:BL119,0),1)</f>
        <v>Oregon</v>
      </c>
      <c r="BP68">
        <f t="shared" si="10"/>
        <v>108182</v>
      </c>
      <c r="BQ68">
        <f t="shared" si="11"/>
        <v>109795</v>
      </c>
      <c r="BR68">
        <f t="shared" si="12"/>
        <v>100185</v>
      </c>
      <c r="BS68" s="89" t="s">
        <v>109</v>
      </c>
      <c r="BT68">
        <v>118925</v>
      </c>
      <c r="BU68">
        <v>127906</v>
      </c>
      <c r="BV68">
        <v>116700</v>
      </c>
      <c r="BW68" s="59">
        <f t="shared" si="13"/>
        <v>121177</v>
      </c>
      <c r="BX68">
        <v>3857465</v>
      </c>
      <c r="BY68">
        <v>3828714</v>
      </c>
      <c r="BZ68">
        <v>3794008</v>
      </c>
      <c r="CA68" s="59">
        <f t="shared" si="14"/>
        <v>3826729</v>
      </c>
      <c r="CB68">
        <f t="shared" si="15"/>
        <v>116700</v>
      </c>
      <c r="CC68">
        <f t="shared" si="16"/>
        <v>116700</v>
      </c>
      <c r="CD68">
        <f t="shared" si="17"/>
        <v>3794008</v>
      </c>
      <c r="CE68">
        <f t="shared" si="18"/>
        <v>3794008</v>
      </c>
      <c r="CF68" s="94">
        <f t="shared" si="19"/>
        <v>116700</v>
      </c>
    </row>
    <row r="69" spans="2:84" x14ac:dyDescent="0.25">
      <c r="B69" s="18" t="s">
        <v>10</v>
      </c>
      <c r="C69" s="15">
        <v>2906632</v>
      </c>
      <c r="D69" s="15">
        <v>2421746</v>
      </c>
      <c r="E69" s="15">
        <v>405831</v>
      </c>
      <c r="F69" s="17">
        <v>69845</v>
      </c>
      <c r="G69" s="16">
        <v>691</v>
      </c>
      <c r="H69" s="16">
        <v>560</v>
      </c>
      <c r="I69" s="16">
        <v>439</v>
      </c>
      <c r="J69" s="16" t="e">
        <f>NA()</f>
        <v>#N/A</v>
      </c>
      <c r="K69" s="16">
        <v>4077</v>
      </c>
      <c r="L69" s="16">
        <v>746</v>
      </c>
      <c r="M69" s="16">
        <v>519</v>
      </c>
      <c r="N69" s="16">
        <v>79</v>
      </c>
      <c r="O69" s="16">
        <v>0</v>
      </c>
      <c r="P69" s="16">
        <v>3067</v>
      </c>
      <c r="Q69" s="16">
        <v>1446</v>
      </c>
      <c r="R69" s="16">
        <v>13</v>
      </c>
      <c r="S69" s="16">
        <v>179</v>
      </c>
      <c r="T69" s="16">
        <v>3684</v>
      </c>
      <c r="U69" s="16">
        <v>1362</v>
      </c>
      <c r="V69" s="16">
        <v>851</v>
      </c>
      <c r="W69" s="16">
        <v>2008</v>
      </c>
      <c r="X69" s="16">
        <v>213</v>
      </c>
      <c r="Y69" s="16">
        <v>2120</v>
      </c>
      <c r="Z69" s="16">
        <v>30</v>
      </c>
      <c r="AA69" s="16">
        <v>133</v>
      </c>
      <c r="AB69" s="16">
        <v>781</v>
      </c>
      <c r="AC69" s="16">
        <v>1881</v>
      </c>
      <c r="AD69" s="16">
        <v>232</v>
      </c>
      <c r="AE69" s="16">
        <v>1731</v>
      </c>
      <c r="AF69" s="16">
        <v>7314</v>
      </c>
      <c r="AG69" s="16">
        <v>713</v>
      </c>
      <c r="AH69" s="16">
        <v>332</v>
      </c>
      <c r="AI69" s="16">
        <v>641</v>
      </c>
      <c r="AJ69" s="16">
        <v>52</v>
      </c>
      <c r="AK69" s="16">
        <v>341</v>
      </c>
      <c r="AL69" s="16">
        <v>775</v>
      </c>
      <c r="AM69" s="16">
        <v>674</v>
      </c>
      <c r="AN69" s="16">
        <v>1664</v>
      </c>
      <c r="AO69" s="16">
        <v>214</v>
      </c>
      <c r="AP69" s="16">
        <v>174</v>
      </c>
      <c r="AQ69" s="16">
        <v>3761</v>
      </c>
      <c r="AR69" s="16">
        <v>632</v>
      </c>
      <c r="AS69" s="16">
        <v>567</v>
      </c>
      <c r="AT69" s="16">
        <v>0</v>
      </c>
      <c r="AU69" s="16">
        <v>235</v>
      </c>
      <c r="AV69" s="16">
        <v>0</v>
      </c>
      <c r="AW69" s="16">
        <v>6462</v>
      </c>
      <c r="AX69" s="16">
        <v>14767</v>
      </c>
      <c r="AY69" s="16">
        <v>0</v>
      </c>
      <c r="AZ69" s="16">
        <v>0</v>
      </c>
      <c r="BA69" s="16">
        <v>1245</v>
      </c>
      <c r="BB69" s="16">
        <v>1477</v>
      </c>
      <c r="BC69" s="16">
        <v>24</v>
      </c>
      <c r="BD69" s="16">
        <v>687</v>
      </c>
      <c r="BE69" s="16">
        <v>252</v>
      </c>
      <c r="BF69" s="16">
        <v>529</v>
      </c>
      <c r="BG69" s="56"/>
      <c r="BI69" s="80" t="s">
        <v>45</v>
      </c>
      <c r="BJ69" s="60">
        <v>39</v>
      </c>
      <c r="BK69" s="60">
        <f t="shared" si="8"/>
        <v>39</v>
      </c>
      <c r="BL69" s="81">
        <f t="shared" si="9"/>
        <v>39</v>
      </c>
      <c r="BN69">
        <v>39</v>
      </c>
      <c r="BO69" t="str">
        <f>INDEX($BI$31:$BI$82,MATCH(BN69,$BL$31:BL120,0),1)</f>
        <v>Pennsylvania</v>
      </c>
      <c r="BP69">
        <f t="shared" si="10"/>
        <v>237156</v>
      </c>
      <c r="BQ69">
        <f t="shared" si="11"/>
        <v>215127</v>
      </c>
      <c r="BR69">
        <f t="shared" si="12"/>
        <v>209810</v>
      </c>
      <c r="BS69" s="89" t="s">
        <v>110</v>
      </c>
      <c r="BT69">
        <v>215500</v>
      </c>
      <c r="BU69">
        <v>234291</v>
      </c>
      <c r="BV69">
        <v>235580</v>
      </c>
      <c r="BW69" s="59">
        <f t="shared" si="13"/>
        <v>228457</v>
      </c>
      <c r="BX69">
        <v>12630082</v>
      </c>
      <c r="BY69">
        <v>12610486</v>
      </c>
      <c r="BZ69">
        <v>12577555</v>
      </c>
      <c r="CA69" s="59">
        <f t="shared" si="14"/>
        <v>12606041</v>
      </c>
      <c r="CB69">
        <f t="shared" si="15"/>
        <v>235580</v>
      </c>
      <c r="CC69">
        <f t="shared" si="16"/>
        <v>235580</v>
      </c>
      <c r="CD69">
        <f t="shared" si="17"/>
        <v>12577555</v>
      </c>
      <c r="CE69">
        <f t="shared" si="18"/>
        <v>12577555</v>
      </c>
      <c r="CF69" s="94">
        <f t="shared" si="19"/>
        <v>235580</v>
      </c>
    </row>
    <row r="70" spans="2:84" x14ac:dyDescent="0.25">
      <c r="B70" s="18" t="s">
        <v>11</v>
      </c>
      <c r="C70" s="15">
        <v>37222678</v>
      </c>
      <c r="D70" s="15">
        <v>31213310</v>
      </c>
      <c r="E70" s="15">
        <v>5271168</v>
      </c>
      <c r="F70" s="17">
        <v>468428</v>
      </c>
      <c r="G70" s="16">
        <v>2087</v>
      </c>
      <c r="H70" s="16">
        <v>7358</v>
      </c>
      <c r="I70" s="16">
        <v>35650</v>
      </c>
      <c r="J70" s="16">
        <v>2648</v>
      </c>
      <c r="K70" s="16" t="e">
        <f>NA()</f>
        <v>#N/A</v>
      </c>
      <c r="L70" s="16">
        <v>21245</v>
      </c>
      <c r="M70" s="16">
        <v>3073</v>
      </c>
      <c r="N70" s="16">
        <v>1302</v>
      </c>
      <c r="O70" s="16">
        <v>3240</v>
      </c>
      <c r="P70" s="16">
        <v>22094</v>
      </c>
      <c r="Q70" s="16">
        <v>13303</v>
      </c>
      <c r="R70" s="16">
        <v>9864</v>
      </c>
      <c r="S70" s="16">
        <v>4796</v>
      </c>
      <c r="T70" s="16">
        <v>20834</v>
      </c>
      <c r="U70" s="16">
        <v>4673</v>
      </c>
      <c r="V70" s="16">
        <v>3324</v>
      </c>
      <c r="W70" s="16">
        <v>2810</v>
      </c>
      <c r="X70" s="16">
        <v>1201</v>
      </c>
      <c r="Y70" s="16">
        <v>3600</v>
      </c>
      <c r="Z70" s="16">
        <v>1658</v>
      </c>
      <c r="AA70" s="16">
        <v>7793</v>
      </c>
      <c r="AB70" s="16">
        <v>10244</v>
      </c>
      <c r="AC70" s="16">
        <v>12069</v>
      </c>
      <c r="AD70" s="16">
        <v>5687</v>
      </c>
      <c r="AE70" s="16">
        <v>2092</v>
      </c>
      <c r="AF70" s="16">
        <v>7677</v>
      </c>
      <c r="AG70" s="16">
        <v>2599</v>
      </c>
      <c r="AH70" s="16">
        <v>1955</v>
      </c>
      <c r="AI70" s="16">
        <v>36159</v>
      </c>
      <c r="AJ70" s="16">
        <v>1222</v>
      </c>
      <c r="AK70" s="16">
        <v>8053</v>
      </c>
      <c r="AL70" s="16">
        <v>5904</v>
      </c>
      <c r="AM70" s="16">
        <v>25629</v>
      </c>
      <c r="AN70" s="16">
        <v>8708</v>
      </c>
      <c r="AO70" s="16">
        <v>1392</v>
      </c>
      <c r="AP70" s="16">
        <v>10474</v>
      </c>
      <c r="AQ70" s="16">
        <v>5113</v>
      </c>
      <c r="AR70" s="16">
        <v>18165</v>
      </c>
      <c r="AS70" s="16">
        <v>8550</v>
      </c>
      <c r="AT70" s="16">
        <v>1103</v>
      </c>
      <c r="AU70" s="16">
        <v>5758</v>
      </c>
      <c r="AV70" s="16">
        <v>1004</v>
      </c>
      <c r="AW70" s="16">
        <v>8761</v>
      </c>
      <c r="AX70" s="16">
        <v>37087</v>
      </c>
      <c r="AY70" s="16">
        <v>8944</v>
      </c>
      <c r="AZ70" s="16">
        <v>745</v>
      </c>
      <c r="BA70" s="16">
        <v>15753</v>
      </c>
      <c r="BB70" s="16">
        <v>36481</v>
      </c>
      <c r="BC70" s="16">
        <v>832</v>
      </c>
      <c r="BD70" s="16">
        <v>5668</v>
      </c>
      <c r="BE70" s="16">
        <v>2047</v>
      </c>
      <c r="BF70" s="16">
        <v>1344</v>
      </c>
      <c r="BG70" s="56"/>
      <c r="BI70" s="80" t="s">
        <v>46</v>
      </c>
      <c r="BJ70" s="60">
        <v>40</v>
      </c>
      <c r="BK70" s="60">
        <f t="shared" si="8"/>
        <v>40</v>
      </c>
      <c r="BL70" s="81">
        <f t="shared" si="9"/>
        <v>40</v>
      </c>
      <c r="BN70">
        <v>40</v>
      </c>
      <c r="BO70" t="str">
        <f>INDEX($BI$31:$BI$82,MATCH(BN70,$BL$31:BL121,0),1)</f>
        <v>Rhode Island</v>
      </c>
      <c r="BP70">
        <f t="shared" si="10"/>
        <v>30498</v>
      </c>
      <c r="BQ70">
        <f t="shared" si="11"/>
        <v>31065</v>
      </c>
      <c r="BR70">
        <f t="shared" si="12"/>
        <v>24948</v>
      </c>
      <c r="BS70" s="89" t="s">
        <v>111</v>
      </c>
      <c r="BT70">
        <v>33446</v>
      </c>
      <c r="BU70">
        <v>26769</v>
      </c>
      <c r="BV70">
        <v>32059</v>
      </c>
      <c r="BW70" s="59">
        <f t="shared" si="13"/>
        <v>30758</v>
      </c>
      <c r="BX70">
        <v>1040527</v>
      </c>
      <c r="BY70">
        <v>1040022</v>
      </c>
      <c r="BZ70">
        <v>1042240</v>
      </c>
      <c r="CA70" s="59">
        <f t="shared" si="14"/>
        <v>1040929.6666666666</v>
      </c>
      <c r="CB70">
        <f t="shared" si="15"/>
        <v>32059</v>
      </c>
      <c r="CC70">
        <f t="shared" si="16"/>
        <v>32059</v>
      </c>
      <c r="CD70">
        <f t="shared" si="17"/>
        <v>1042240</v>
      </c>
      <c r="CE70">
        <f t="shared" si="18"/>
        <v>1042240</v>
      </c>
      <c r="CF70" s="94">
        <f t="shared" si="19"/>
        <v>32059</v>
      </c>
    </row>
    <row r="71" spans="2:84" x14ac:dyDescent="0.25">
      <c r="B71" s="18" t="s">
        <v>12</v>
      </c>
      <c r="C71" s="15">
        <v>5048443</v>
      </c>
      <c r="D71" s="15">
        <v>4048042</v>
      </c>
      <c r="E71" s="15">
        <v>763233</v>
      </c>
      <c r="F71" s="17">
        <v>202124</v>
      </c>
      <c r="G71" s="16">
        <v>2340</v>
      </c>
      <c r="H71" s="16">
        <v>3191</v>
      </c>
      <c r="I71" s="16">
        <v>12338</v>
      </c>
      <c r="J71" s="16">
        <v>1615</v>
      </c>
      <c r="K71" s="16">
        <v>23234</v>
      </c>
      <c r="L71" s="16" t="e">
        <f>NA()</f>
        <v>#N/A</v>
      </c>
      <c r="M71" s="16">
        <v>1567</v>
      </c>
      <c r="N71" s="16">
        <v>501</v>
      </c>
      <c r="O71" s="16">
        <v>298</v>
      </c>
      <c r="P71" s="16">
        <v>8075</v>
      </c>
      <c r="Q71" s="16">
        <v>3250</v>
      </c>
      <c r="R71" s="16">
        <v>1852</v>
      </c>
      <c r="S71" s="16">
        <v>1578</v>
      </c>
      <c r="T71" s="16">
        <v>6027</v>
      </c>
      <c r="U71" s="16">
        <v>2116</v>
      </c>
      <c r="V71" s="16">
        <v>3510</v>
      </c>
      <c r="W71" s="16">
        <v>3718</v>
      </c>
      <c r="X71" s="16">
        <v>1361</v>
      </c>
      <c r="Y71" s="16">
        <v>908</v>
      </c>
      <c r="Z71" s="16">
        <v>1358</v>
      </c>
      <c r="AA71" s="16">
        <v>3303</v>
      </c>
      <c r="AB71" s="16">
        <v>2157</v>
      </c>
      <c r="AC71" s="16">
        <v>3225</v>
      </c>
      <c r="AD71" s="16">
        <v>3055</v>
      </c>
      <c r="AE71" s="16">
        <v>879</v>
      </c>
      <c r="AF71" s="16">
        <v>4552</v>
      </c>
      <c r="AG71" s="16">
        <v>4079</v>
      </c>
      <c r="AH71" s="16">
        <v>4582</v>
      </c>
      <c r="AI71" s="16">
        <v>4061</v>
      </c>
      <c r="AJ71" s="16">
        <v>489</v>
      </c>
      <c r="AK71" s="16">
        <v>2863</v>
      </c>
      <c r="AL71" s="16">
        <v>8797</v>
      </c>
      <c r="AM71" s="16">
        <v>3998</v>
      </c>
      <c r="AN71" s="16">
        <v>4756</v>
      </c>
      <c r="AO71" s="16">
        <v>2249</v>
      </c>
      <c r="AP71" s="16">
        <v>5527</v>
      </c>
      <c r="AQ71" s="16">
        <v>3824</v>
      </c>
      <c r="AR71" s="16">
        <v>5543</v>
      </c>
      <c r="AS71" s="16">
        <v>3348</v>
      </c>
      <c r="AT71" s="16">
        <v>435</v>
      </c>
      <c r="AU71" s="16">
        <v>718</v>
      </c>
      <c r="AV71" s="16">
        <v>1340</v>
      </c>
      <c r="AW71" s="16">
        <v>3193</v>
      </c>
      <c r="AX71" s="16">
        <v>22390</v>
      </c>
      <c r="AY71" s="16">
        <v>3856</v>
      </c>
      <c r="AZ71" s="16">
        <v>914</v>
      </c>
      <c r="BA71" s="16">
        <v>6281</v>
      </c>
      <c r="BB71" s="16">
        <v>5524</v>
      </c>
      <c r="BC71" s="16">
        <v>412</v>
      </c>
      <c r="BD71" s="16">
        <v>3995</v>
      </c>
      <c r="BE71" s="16">
        <v>2942</v>
      </c>
      <c r="BF71" s="16">
        <v>476</v>
      </c>
      <c r="BG71" s="56"/>
      <c r="BI71" s="80" t="s">
        <v>47</v>
      </c>
      <c r="BJ71" s="60">
        <v>41</v>
      </c>
      <c r="BK71" s="60">
        <f t="shared" si="8"/>
        <v>41</v>
      </c>
      <c r="BL71" s="81">
        <f t="shared" si="9"/>
        <v>41</v>
      </c>
      <c r="BN71">
        <v>41</v>
      </c>
      <c r="BO71" t="str">
        <f>INDEX($BI$31:$BI$82,MATCH(BN71,$BL$31:BL122,0),1)</f>
        <v>South Carolina</v>
      </c>
      <c r="BP71">
        <f t="shared" si="10"/>
        <v>127418</v>
      </c>
      <c r="BQ71">
        <f t="shared" si="11"/>
        <v>121426</v>
      </c>
      <c r="BR71">
        <f t="shared" si="12"/>
        <v>117569</v>
      </c>
      <c r="BS71" s="89" t="s">
        <v>112</v>
      </c>
      <c r="BT71">
        <v>156705</v>
      </c>
      <c r="BU71">
        <v>157644</v>
      </c>
      <c r="BV71">
        <v>152441</v>
      </c>
      <c r="BW71" s="59">
        <f t="shared" si="13"/>
        <v>155596.66666666666</v>
      </c>
      <c r="BX71">
        <v>4668886</v>
      </c>
      <c r="BY71">
        <v>4624180</v>
      </c>
      <c r="BZ71">
        <v>4577399</v>
      </c>
      <c r="CA71" s="59">
        <f t="shared" si="14"/>
        <v>4623488.333333333</v>
      </c>
      <c r="CB71">
        <f t="shared" si="15"/>
        <v>152441</v>
      </c>
      <c r="CC71">
        <f t="shared" si="16"/>
        <v>152441</v>
      </c>
      <c r="CD71">
        <f t="shared" si="17"/>
        <v>4577399</v>
      </c>
      <c r="CE71">
        <f t="shared" si="18"/>
        <v>4577399</v>
      </c>
      <c r="CF71" s="94">
        <f t="shared" si="19"/>
        <v>152441</v>
      </c>
    </row>
    <row r="72" spans="2:84" x14ac:dyDescent="0.25">
      <c r="B72" s="18" t="s">
        <v>13</v>
      </c>
      <c r="C72" s="15">
        <v>3548667</v>
      </c>
      <c r="D72" s="15">
        <v>3139496</v>
      </c>
      <c r="E72" s="15">
        <v>316883</v>
      </c>
      <c r="F72" s="17">
        <v>71502</v>
      </c>
      <c r="G72" s="16">
        <v>101</v>
      </c>
      <c r="H72" s="16">
        <v>180</v>
      </c>
      <c r="I72" s="16">
        <v>1387</v>
      </c>
      <c r="J72" s="16">
        <v>84</v>
      </c>
      <c r="K72" s="16">
        <v>3699</v>
      </c>
      <c r="L72" s="16">
        <v>1502</v>
      </c>
      <c r="M72" s="16" t="e">
        <f>NA()</f>
        <v>#N/A</v>
      </c>
      <c r="N72" s="16">
        <v>62</v>
      </c>
      <c r="O72" s="16">
        <v>607</v>
      </c>
      <c r="P72" s="16">
        <v>4771</v>
      </c>
      <c r="Q72" s="16">
        <v>2000</v>
      </c>
      <c r="R72" s="16">
        <v>587</v>
      </c>
      <c r="S72" s="16">
        <v>133</v>
      </c>
      <c r="T72" s="16">
        <v>1843</v>
      </c>
      <c r="U72" s="16">
        <v>168</v>
      </c>
      <c r="V72" s="16">
        <v>67</v>
      </c>
      <c r="W72" s="16">
        <v>16</v>
      </c>
      <c r="X72" s="16">
        <v>0</v>
      </c>
      <c r="Y72" s="16">
        <v>315</v>
      </c>
      <c r="Z72" s="16">
        <v>259</v>
      </c>
      <c r="AA72" s="16">
        <v>1267</v>
      </c>
      <c r="AB72" s="16">
        <v>8691</v>
      </c>
      <c r="AC72" s="16">
        <v>692</v>
      </c>
      <c r="AD72" s="16">
        <v>76</v>
      </c>
      <c r="AE72" s="16">
        <v>69</v>
      </c>
      <c r="AF72" s="16">
        <v>365</v>
      </c>
      <c r="AG72" s="16">
        <v>206</v>
      </c>
      <c r="AH72" s="16">
        <v>62</v>
      </c>
      <c r="AI72" s="16">
        <v>160</v>
      </c>
      <c r="AJ72" s="16">
        <v>1221</v>
      </c>
      <c r="AK72" s="16">
        <v>3809</v>
      </c>
      <c r="AL72" s="16">
        <v>265</v>
      </c>
      <c r="AM72" s="16">
        <v>20015</v>
      </c>
      <c r="AN72" s="16">
        <v>1029</v>
      </c>
      <c r="AO72" s="16">
        <v>0</v>
      </c>
      <c r="AP72" s="16">
        <v>1383</v>
      </c>
      <c r="AQ72" s="16">
        <v>217</v>
      </c>
      <c r="AR72" s="16">
        <v>117</v>
      </c>
      <c r="AS72" s="16">
        <v>3668</v>
      </c>
      <c r="AT72" s="16">
        <v>1488</v>
      </c>
      <c r="AU72" s="16">
        <v>997</v>
      </c>
      <c r="AV72" s="16">
        <v>0</v>
      </c>
      <c r="AW72" s="16">
        <v>123</v>
      </c>
      <c r="AX72" s="16">
        <v>1214</v>
      </c>
      <c r="AY72" s="16">
        <v>398</v>
      </c>
      <c r="AZ72" s="16">
        <v>608</v>
      </c>
      <c r="BA72" s="16">
        <v>2555</v>
      </c>
      <c r="BB72" s="16">
        <v>2255</v>
      </c>
      <c r="BC72" s="16">
        <v>46</v>
      </c>
      <c r="BD72" s="16">
        <v>660</v>
      </c>
      <c r="BE72" s="16">
        <v>65</v>
      </c>
      <c r="BF72" s="16">
        <v>2105</v>
      </c>
      <c r="BG72" s="56"/>
      <c r="BI72" s="80" t="s">
        <v>48</v>
      </c>
      <c r="BJ72" s="60">
        <v>42</v>
      </c>
      <c r="BK72" s="60">
        <f t="shared" si="8"/>
        <v>42</v>
      </c>
      <c r="BL72" s="81">
        <f t="shared" si="9"/>
        <v>42</v>
      </c>
      <c r="BN72">
        <v>42</v>
      </c>
      <c r="BO72" t="str">
        <f>INDEX($BI$31:$BI$82,MATCH(BN72,$BL$31:BL123,0),1)</f>
        <v>South Dakota</v>
      </c>
      <c r="BP72">
        <f t="shared" si="10"/>
        <v>22534</v>
      </c>
      <c r="BQ72">
        <f t="shared" si="11"/>
        <v>29383</v>
      </c>
      <c r="BR72">
        <f t="shared" si="12"/>
        <v>27915</v>
      </c>
      <c r="BS72" s="89" t="s">
        <v>113</v>
      </c>
      <c r="BT72">
        <v>26051</v>
      </c>
      <c r="BU72">
        <v>27506</v>
      </c>
      <c r="BV72">
        <v>25777</v>
      </c>
      <c r="BW72" s="59">
        <f t="shared" si="13"/>
        <v>26444.666666666668</v>
      </c>
      <c r="BX72">
        <v>821669</v>
      </c>
      <c r="BY72">
        <v>814175</v>
      </c>
      <c r="BZ72">
        <v>805616</v>
      </c>
      <c r="CA72" s="59">
        <f t="shared" si="14"/>
        <v>813820</v>
      </c>
      <c r="CB72">
        <f t="shared" si="15"/>
        <v>25777</v>
      </c>
      <c r="CC72">
        <f t="shared" si="16"/>
        <v>25777</v>
      </c>
      <c r="CD72">
        <f t="shared" si="17"/>
        <v>805616</v>
      </c>
      <c r="CE72">
        <f t="shared" si="18"/>
        <v>805616</v>
      </c>
      <c r="CF72" s="94">
        <f t="shared" si="19"/>
        <v>25777</v>
      </c>
    </row>
    <row r="73" spans="2:84" x14ac:dyDescent="0.25">
      <c r="B73" s="18" t="s">
        <v>14</v>
      </c>
      <c r="C73" s="15">
        <v>897187</v>
      </c>
      <c r="D73" s="15">
        <v>775414</v>
      </c>
      <c r="E73" s="15">
        <v>83156</v>
      </c>
      <c r="F73" s="17">
        <v>33912</v>
      </c>
      <c r="G73" s="16">
        <v>81</v>
      </c>
      <c r="H73" s="16">
        <v>329</v>
      </c>
      <c r="I73" s="16">
        <v>541</v>
      </c>
      <c r="J73" s="16">
        <v>0</v>
      </c>
      <c r="K73" s="16">
        <v>699</v>
      </c>
      <c r="L73" s="16">
        <v>169</v>
      </c>
      <c r="M73" s="16">
        <v>66</v>
      </c>
      <c r="N73" s="16" t="e">
        <f>NA()</f>
        <v>#N/A</v>
      </c>
      <c r="O73" s="16">
        <v>154</v>
      </c>
      <c r="P73" s="16">
        <v>810</v>
      </c>
      <c r="Q73" s="16">
        <v>639</v>
      </c>
      <c r="R73" s="16">
        <v>201</v>
      </c>
      <c r="S73" s="16">
        <v>441</v>
      </c>
      <c r="T73" s="16">
        <v>34</v>
      </c>
      <c r="U73" s="16">
        <v>210</v>
      </c>
      <c r="V73" s="16">
        <v>0</v>
      </c>
      <c r="W73" s="16">
        <v>7</v>
      </c>
      <c r="X73" s="16">
        <v>305</v>
      </c>
      <c r="Y73" s="16">
        <v>0</v>
      </c>
      <c r="Z73" s="16">
        <v>0</v>
      </c>
      <c r="AA73" s="16">
        <v>4238</v>
      </c>
      <c r="AB73" s="16">
        <v>806</v>
      </c>
      <c r="AC73" s="16">
        <v>43</v>
      </c>
      <c r="AD73" s="16">
        <v>201</v>
      </c>
      <c r="AE73" s="16">
        <v>0</v>
      </c>
      <c r="AF73" s="16">
        <v>713</v>
      </c>
      <c r="AG73" s="16">
        <v>0</v>
      </c>
      <c r="AH73" s="16">
        <v>12</v>
      </c>
      <c r="AI73" s="16">
        <v>0</v>
      </c>
      <c r="AJ73" s="16">
        <v>0</v>
      </c>
      <c r="AK73" s="16">
        <v>6297</v>
      </c>
      <c r="AL73" s="16">
        <v>0</v>
      </c>
      <c r="AM73" s="16">
        <v>3141</v>
      </c>
      <c r="AN73" s="16">
        <v>388</v>
      </c>
      <c r="AO73" s="16">
        <v>0</v>
      </c>
      <c r="AP73" s="16">
        <v>664</v>
      </c>
      <c r="AQ73" s="16">
        <v>27</v>
      </c>
      <c r="AR73" s="16">
        <v>0</v>
      </c>
      <c r="AS73" s="16">
        <v>8571</v>
      </c>
      <c r="AT73" s="16">
        <v>131</v>
      </c>
      <c r="AU73" s="16">
        <v>153</v>
      </c>
      <c r="AV73" s="16">
        <v>0</v>
      </c>
      <c r="AW73" s="16">
        <v>221</v>
      </c>
      <c r="AX73" s="16">
        <v>883</v>
      </c>
      <c r="AY73" s="16">
        <v>475</v>
      </c>
      <c r="AZ73" s="16">
        <v>0</v>
      </c>
      <c r="BA73" s="16">
        <v>1064</v>
      </c>
      <c r="BB73" s="16">
        <v>482</v>
      </c>
      <c r="BC73" s="16">
        <v>198</v>
      </c>
      <c r="BD73" s="16">
        <v>55</v>
      </c>
      <c r="BE73" s="16">
        <v>463</v>
      </c>
      <c r="BF73" s="16">
        <v>1008</v>
      </c>
      <c r="BG73" s="56"/>
      <c r="BI73" s="80" t="s">
        <v>49</v>
      </c>
      <c r="BJ73" s="60">
        <v>43</v>
      </c>
      <c r="BK73" s="60">
        <f t="shared" si="8"/>
        <v>43</v>
      </c>
      <c r="BL73" s="81">
        <f t="shared" si="9"/>
        <v>43</v>
      </c>
      <c r="BN73">
        <v>43</v>
      </c>
      <c r="BO73" t="str">
        <f>INDEX($BI$31:$BI$82,MATCH(BN73,$BL$31:BL124,0),1)</f>
        <v>Tennessee</v>
      </c>
      <c r="BP73">
        <f t="shared" si="10"/>
        <v>163843</v>
      </c>
      <c r="BQ73">
        <f t="shared" si="11"/>
        <v>154243</v>
      </c>
      <c r="BR73">
        <f t="shared" si="12"/>
        <v>143135</v>
      </c>
      <c r="BS73" s="89" t="s">
        <v>114</v>
      </c>
      <c r="BT73">
        <v>177098</v>
      </c>
      <c r="BU73">
        <v>170969</v>
      </c>
      <c r="BV73">
        <v>159778</v>
      </c>
      <c r="BW73" s="59">
        <f t="shared" si="13"/>
        <v>169281.66666666666</v>
      </c>
      <c r="BX73">
        <v>6378278</v>
      </c>
      <c r="BY73">
        <v>6333466</v>
      </c>
      <c r="BZ73">
        <v>6282706</v>
      </c>
      <c r="CA73" s="59">
        <f t="shared" si="14"/>
        <v>6331483.333333333</v>
      </c>
      <c r="CB73">
        <f t="shared" si="15"/>
        <v>159778</v>
      </c>
      <c r="CC73">
        <f t="shared" si="16"/>
        <v>159778</v>
      </c>
      <c r="CD73">
        <f t="shared" si="17"/>
        <v>6282706</v>
      </c>
      <c r="CE73">
        <f t="shared" si="18"/>
        <v>6282706</v>
      </c>
      <c r="CF73" s="94">
        <f t="shared" si="19"/>
        <v>159778</v>
      </c>
    </row>
    <row r="74" spans="2:84" x14ac:dyDescent="0.25">
      <c r="B74" s="18" t="s">
        <v>15</v>
      </c>
      <c r="C74" s="15">
        <v>611608</v>
      </c>
      <c r="D74" s="15">
        <v>489659</v>
      </c>
      <c r="E74" s="15">
        <v>66519</v>
      </c>
      <c r="F74" s="17">
        <v>48066</v>
      </c>
      <c r="G74" s="16">
        <v>13</v>
      </c>
      <c r="H74" s="16">
        <v>135</v>
      </c>
      <c r="I74" s="16">
        <v>43</v>
      </c>
      <c r="J74" s="16">
        <v>81</v>
      </c>
      <c r="K74" s="16">
        <v>3797</v>
      </c>
      <c r="L74" s="16">
        <v>452</v>
      </c>
      <c r="M74" s="16">
        <v>981</v>
      </c>
      <c r="N74" s="16">
        <v>128</v>
      </c>
      <c r="O74" s="16" t="e">
        <f>NA()</f>
        <v>#N/A</v>
      </c>
      <c r="P74" s="16">
        <v>1254</v>
      </c>
      <c r="Q74" s="16">
        <v>937</v>
      </c>
      <c r="R74" s="16">
        <v>372</v>
      </c>
      <c r="S74" s="16">
        <v>68</v>
      </c>
      <c r="T74" s="16">
        <v>1397</v>
      </c>
      <c r="U74" s="16">
        <v>128</v>
      </c>
      <c r="V74" s="16">
        <v>241</v>
      </c>
      <c r="W74" s="16">
        <v>6</v>
      </c>
      <c r="X74" s="16">
        <v>297</v>
      </c>
      <c r="Y74" s="16">
        <v>0</v>
      </c>
      <c r="Z74" s="16">
        <v>0</v>
      </c>
      <c r="AA74" s="16">
        <v>14129</v>
      </c>
      <c r="AB74" s="16">
        <v>2048</v>
      </c>
      <c r="AC74" s="16">
        <v>1108</v>
      </c>
      <c r="AD74" s="16">
        <v>409</v>
      </c>
      <c r="AE74" s="16">
        <v>83</v>
      </c>
      <c r="AF74" s="16">
        <v>112</v>
      </c>
      <c r="AG74" s="16">
        <v>38</v>
      </c>
      <c r="AH74" s="16">
        <v>79</v>
      </c>
      <c r="AI74" s="16">
        <v>238</v>
      </c>
      <c r="AJ74" s="16">
        <v>145</v>
      </c>
      <c r="AK74" s="16">
        <v>1035</v>
      </c>
      <c r="AL74" s="16">
        <v>0</v>
      </c>
      <c r="AM74" s="16">
        <v>2313</v>
      </c>
      <c r="AN74" s="16">
        <v>1716</v>
      </c>
      <c r="AO74" s="16">
        <v>285</v>
      </c>
      <c r="AP74" s="16">
        <v>306</v>
      </c>
      <c r="AQ74" s="16">
        <v>0</v>
      </c>
      <c r="AR74" s="16">
        <v>51</v>
      </c>
      <c r="AS74" s="16">
        <v>1589</v>
      </c>
      <c r="AT74" s="16">
        <v>50</v>
      </c>
      <c r="AU74" s="16">
        <v>357</v>
      </c>
      <c r="AV74" s="16">
        <v>104</v>
      </c>
      <c r="AW74" s="16">
        <v>421</v>
      </c>
      <c r="AX74" s="16">
        <v>1083</v>
      </c>
      <c r="AY74" s="16">
        <v>75</v>
      </c>
      <c r="AZ74" s="16">
        <v>445</v>
      </c>
      <c r="BA74" s="16">
        <v>7975</v>
      </c>
      <c r="BB74" s="16">
        <v>476</v>
      </c>
      <c r="BC74" s="16">
        <v>120</v>
      </c>
      <c r="BD74" s="16">
        <v>946</v>
      </c>
      <c r="BE74" s="16">
        <v>0</v>
      </c>
      <c r="BF74" s="16">
        <v>0</v>
      </c>
      <c r="BG74" s="56"/>
      <c r="BI74" s="80" t="s">
        <v>50</v>
      </c>
      <c r="BJ74" s="60">
        <v>44</v>
      </c>
      <c r="BK74" s="60">
        <f>IF($BH$32=BJ74,"",BJ74)</f>
        <v>44</v>
      </c>
      <c r="BL74" s="81">
        <f t="shared" si="9"/>
        <v>44</v>
      </c>
      <c r="BN74">
        <v>44</v>
      </c>
      <c r="BO74" t="str">
        <f>INDEX($BI$31:$BI$82,MATCH(BN74,$BL$31:BL125,0),1)</f>
        <v>Texas</v>
      </c>
      <c r="BP74">
        <f t="shared" si="10"/>
        <v>402187</v>
      </c>
      <c r="BQ74">
        <f t="shared" si="11"/>
        <v>404839</v>
      </c>
      <c r="BR74">
        <f t="shared" si="12"/>
        <v>411641</v>
      </c>
      <c r="BS74" s="89" t="s">
        <v>115</v>
      </c>
      <c r="BT74">
        <v>507752</v>
      </c>
      <c r="BU74">
        <v>514726</v>
      </c>
      <c r="BV74">
        <v>486558</v>
      </c>
      <c r="BW74" s="59">
        <f t="shared" si="13"/>
        <v>503012</v>
      </c>
      <c r="BX74">
        <v>25711791</v>
      </c>
      <c r="BY74">
        <v>25327104</v>
      </c>
      <c r="BZ74">
        <v>24899075</v>
      </c>
      <c r="CA74" s="59">
        <f t="shared" si="14"/>
        <v>25312656.666666668</v>
      </c>
      <c r="CB74">
        <f t="shared" si="15"/>
        <v>486558</v>
      </c>
      <c r="CC74">
        <f t="shared" si="16"/>
        <v>486558</v>
      </c>
      <c r="CD74">
        <f t="shared" si="17"/>
        <v>24899075</v>
      </c>
      <c r="CE74">
        <f t="shared" si="18"/>
        <v>24899075</v>
      </c>
      <c r="CF74" s="94">
        <f t="shared" si="19"/>
        <v>486558</v>
      </c>
    </row>
    <row r="75" spans="2:84" x14ac:dyDescent="0.25">
      <c r="B75" s="18" t="s">
        <v>16</v>
      </c>
      <c r="C75" s="15">
        <v>18863948</v>
      </c>
      <c r="D75" s="15">
        <v>15742168</v>
      </c>
      <c r="E75" s="15">
        <v>2454255</v>
      </c>
      <c r="F75" s="17">
        <v>498597</v>
      </c>
      <c r="G75" s="16">
        <v>12635</v>
      </c>
      <c r="H75" s="16">
        <v>7405</v>
      </c>
      <c r="I75" s="16">
        <v>8451</v>
      </c>
      <c r="J75" s="16">
        <v>3025</v>
      </c>
      <c r="K75" s="16">
        <v>22420</v>
      </c>
      <c r="L75" s="16">
        <v>9383</v>
      </c>
      <c r="M75" s="16">
        <v>11704</v>
      </c>
      <c r="N75" s="16">
        <v>1264</v>
      </c>
      <c r="O75" s="16">
        <v>891</v>
      </c>
      <c r="P75" s="16" t="e">
        <f>NA()</f>
        <v>#N/A</v>
      </c>
      <c r="Q75" s="16">
        <v>38658</v>
      </c>
      <c r="R75" s="16">
        <v>3639</v>
      </c>
      <c r="S75" s="16">
        <v>312</v>
      </c>
      <c r="T75" s="16">
        <v>19152</v>
      </c>
      <c r="U75" s="16">
        <v>11472</v>
      </c>
      <c r="V75" s="16">
        <v>1846</v>
      </c>
      <c r="W75" s="16">
        <v>2661</v>
      </c>
      <c r="X75" s="16">
        <v>5441</v>
      </c>
      <c r="Y75" s="16">
        <v>6094</v>
      </c>
      <c r="Z75" s="16">
        <v>4689</v>
      </c>
      <c r="AA75" s="16">
        <v>15410</v>
      </c>
      <c r="AB75" s="16">
        <v>13701</v>
      </c>
      <c r="AC75" s="16">
        <v>19640</v>
      </c>
      <c r="AD75" s="16">
        <v>4663</v>
      </c>
      <c r="AE75" s="16">
        <v>5175</v>
      </c>
      <c r="AF75" s="16">
        <v>7114</v>
      </c>
      <c r="AG75" s="16">
        <v>559</v>
      </c>
      <c r="AH75" s="16">
        <v>3857</v>
      </c>
      <c r="AI75" s="16">
        <v>3527</v>
      </c>
      <c r="AJ75" s="16">
        <v>4324</v>
      </c>
      <c r="AK75" s="16">
        <v>25206</v>
      </c>
      <c r="AL75" s="16">
        <v>1376</v>
      </c>
      <c r="AM75" s="16">
        <v>59288</v>
      </c>
      <c r="AN75" s="16">
        <v>23983</v>
      </c>
      <c r="AO75" s="16">
        <v>514</v>
      </c>
      <c r="AP75" s="16">
        <v>18191</v>
      </c>
      <c r="AQ75" s="16">
        <v>2600</v>
      </c>
      <c r="AR75" s="16">
        <v>3315</v>
      </c>
      <c r="AS75" s="16">
        <v>20821</v>
      </c>
      <c r="AT75" s="16">
        <v>5002</v>
      </c>
      <c r="AU75" s="16">
        <v>11953</v>
      </c>
      <c r="AV75" s="16">
        <v>716</v>
      </c>
      <c r="AW75" s="16">
        <v>10451</v>
      </c>
      <c r="AX75" s="16">
        <v>25532</v>
      </c>
      <c r="AY75" s="16">
        <v>2343</v>
      </c>
      <c r="AZ75" s="16">
        <v>2019</v>
      </c>
      <c r="BA75" s="16">
        <v>16614</v>
      </c>
      <c r="BB75" s="16">
        <v>6339</v>
      </c>
      <c r="BC75" s="16">
        <v>4964</v>
      </c>
      <c r="BD75" s="16">
        <v>7412</v>
      </c>
      <c r="BE75" s="16">
        <v>846</v>
      </c>
      <c r="BF75" s="16">
        <v>21611</v>
      </c>
      <c r="BG75" s="56"/>
      <c r="BI75" s="80" t="s">
        <v>51</v>
      </c>
      <c r="BJ75" s="60">
        <v>45</v>
      </c>
      <c r="BK75" s="60">
        <f t="shared" si="8"/>
        <v>45</v>
      </c>
      <c r="BL75" s="81">
        <f t="shared" si="9"/>
        <v>45</v>
      </c>
      <c r="BN75">
        <v>45</v>
      </c>
      <c r="BO75" t="str">
        <f>INDEX($BI$31:$BI$82,MATCH(BN75,$BL$31:BL126,0),1)</f>
        <v>Utah</v>
      </c>
      <c r="BP75">
        <f t="shared" si="10"/>
        <v>82165</v>
      </c>
      <c r="BQ75">
        <f t="shared" si="11"/>
        <v>73211</v>
      </c>
      <c r="BR75">
        <f t="shared" si="12"/>
        <v>75541</v>
      </c>
      <c r="BS75" s="89" t="s">
        <v>116</v>
      </c>
      <c r="BT75">
        <v>87870</v>
      </c>
      <c r="BU75">
        <v>85217</v>
      </c>
      <c r="BV75">
        <v>77780</v>
      </c>
      <c r="BW75" s="59">
        <f t="shared" si="13"/>
        <v>83622.333333333328</v>
      </c>
      <c r="BX75">
        <v>2805440</v>
      </c>
      <c r="BY75">
        <v>2769627</v>
      </c>
      <c r="BZ75">
        <v>2724064</v>
      </c>
      <c r="CA75" s="59">
        <f t="shared" si="14"/>
        <v>2766377</v>
      </c>
      <c r="CB75">
        <f t="shared" si="15"/>
        <v>77780</v>
      </c>
      <c r="CC75">
        <f t="shared" si="16"/>
        <v>77780</v>
      </c>
      <c r="CD75">
        <f t="shared" si="17"/>
        <v>2724064</v>
      </c>
      <c r="CE75">
        <f t="shared" si="18"/>
        <v>2724064</v>
      </c>
      <c r="CF75" s="94">
        <f t="shared" si="19"/>
        <v>77780</v>
      </c>
    </row>
    <row r="76" spans="2:84" x14ac:dyDescent="0.25">
      <c r="B76" s="18" t="s">
        <v>17</v>
      </c>
      <c r="C76" s="15">
        <v>9699859</v>
      </c>
      <c r="D76" s="15">
        <v>8095407</v>
      </c>
      <c r="E76" s="15">
        <v>1289450</v>
      </c>
      <c r="F76" s="17">
        <v>271077</v>
      </c>
      <c r="G76" s="16">
        <v>18799</v>
      </c>
      <c r="H76" s="16">
        <v>1079</v>
      </c>
      <c r="I76" s="16">
        <v>4292</v>
      </c>
      <c r="J76" s="16">
        <v>2112</v>
      </c>
      <c r="K76" s="16">
        <v>14949</v>
      </c>
      <c r="L76" s="16">
        <v>2325</v>
      </c>
      <c r="M76" s="16">
        <v>709</v>
      </c>
      <c r="N76" s="16">
        <v>619</v>
      </c>
      <c r="O76" s="16">
        <v>364</v>
      </c>
      <c r="P76" s="16">
        <v>42666</v>
      </c>
      <c r="Q76" s="16" t="e">
        <f>NA()</f>
        <v>#N/A</v>
      </c>
      <c r="R76" s="16">
        <v>1006</v>
      </c>
      <c r="S76" s="16">
        <v>126</v>
      </c>
      <c r="T76" s="16">
        <v>6080</v>
      </c>
      <c r="U76" s="16">
        <v>2442</v>
      </c>
      <c r="V76" s="16">
        <v>950</v>
      </c>
      <c r="W76" s="16">
        <v>4513</v>
      </c>
      <c r="X76" s="16">
        <v>3686</v>
      </c>
      <c r="Y76" s="16">
        <v>6541</v>
      </c>
      <c r="Z76" s="16">
        <v>408</v>
      </c>
      <c r="AA76" s="16">
        <v>3708</v>
      </c>
      <c r="AB76" s="16">
        <v>4436</v>
      </c>
      <c r="AC76" s="16">
        <v>6992</v>
      </c>
      <c r="AD76" s="16">
        <v>1808</v>
      </c>
      <c r="AE76" s="16">
        <v>5380</v>
      </c>
      <c r="AF76" s="16">
        <v>2514</v>
      </c>
      <c r="AG76" s="16">
        <v>246</v>
      </c>
      <c r="AH76" s="16">
        <v>4144</v>
      </c>
      <c r="AI76" s="16">
        <v>774</v>
      </c>
      <c r="AJ76" s="16">
        <v>132</v>
      </c>
      <c r="AK76" s="16">
        <v>8371</v>
      </c>
      <c r="AL76" s="16">
        <v>791</v>
      </c>
      <c r="AM76" s="16">
        <v>14454</v>
      </c>
      <c r="AN76" s="16">
        <v>19138</v>
      </c>
      <c r="AO76" s="16">
        <v>201</v>
      </c>
      <c r="AP76" s="16">
        <v>6863</v>
      </c>
      <c r="AQ76" s="16">
        <v>1632</v>
      </c>
      <c r="AR76" s="16">
        <v>727</v>
      </c>
      <c r="AS76" s="16">
        <v>5791</v>
      </c>
      <c r="AT76" s="16">
        <v>337</v>
      </c>
      <c r="AU76" s="16">
        <v>16914</v>
      </c>
      <c r="AV76" s="16">
        <v>536</v>
      </c>
      <c r="AW76" s="16">
        <v>16898</v>
      </c>
      <c r="AX76" s="16">
        <v>15760</v>
      </c>
      <c r="AY76" s="16">
        <v>793</v>
      </c>
      <c r="AZ76" s="16">
        <v>361</v>
      </c>
      <c r="BA76" s="16">
        <v>9438</v>
      </c>
      <c r="BB76" s="16">
        <v>3701</v>
      </c>
      <c r="BC76" s="16">
        <v>1340</v>
      </c>
      <c r="BD76" s="16">
        <v>2727</v>
      </c>
      <c r="BE76" s="16">
        <v>504</v>
      </c>
      <c r="BF76" s="16">
        <v>1635</v>
      </c>
      <c r="BG76" s="56"/>
      <c r="BI76" s="80" t="s">
        <v>52</v>
      </c>
      <c r="BJ76" s="60">
        <v>46</v>
      </c>
      <c r="BK76" s="60">
        <f t="shared" si="8"/>
        <v>46</v>
      </c>
      <c r="BL76" s="81">
        <f t="shared" si="9"/>
        <v>46</v>
      </c>
      <c r="BN76">
        <v>46</v>
      </c>
      <c r="BO76" t="str">
        <f>INDEX($BI$31:$BI$82,MATCH(BN76,$BL$31:BL127,0),1)</f>
        <v>Vermont</v>
      </c>
      <c r="BP76">
        <f t="shared" si="10"/>
        <v>20056</v>
      </c>
      <c r="BQ76">
        <f t="shared" si="11"/>
        <v>18172</v>
      </c>
      <c r="BR76">
        <f t="shared" si="12"/>
        <v>18380</v>
      </c>
      <c r="BS76" s="89" t="s">
        <v>117</v>
      </c>
      <c r="BT76">
        <v>24431</v>
      </c>
      <c r="BU76">
        <v>20463</v>
      </c>
      <c r="BV76">
        <v>22529</v>
      </c>
      <c r="BW76" s="59">
        <f t="shared" si="13"/>
        <v>22474.333333333332</v>
      </c>
      <c r="BX76">
        <v>620224</v>
      </c>
      <c r="BY76">
        <v>621354</v>
      </c>
      <c r="BZ76">
        <v>619363</v>
      </c>
      <c r="CA76" s="59">
        <f t="shared" si="14"/>
        <v>620313.66666666663</v>
      </c>
      <c r="CB76">
        <f t="shared" si="15"/>
        <v>22529</v>
      </c>
      <c r="CC76">
        <f t="shared" si="16"/>
        <v>22529</v>
      </c>
      <c r="CD76">
        <f t="shared" si="17"/>
        <v>619363</v>
      </c>
      <c r="CE76">
        <f t="shared" si="18"/>
        <v>619363</v>
      </c>
      <c r="CF76" s="94">
        <f t="shared" si="19"/>
        <v>22529</v>
      </c>
    </row>
    <row r="77" spans="2:84" x14ac:dyDescent="0.25">
      <c r="B77" s="18" t="s">
        <v>18</v>
      </c>
      <c r="C77" s="15">
        <v>1357806</v>
      </c>
      <c r="D77" s="15">
        <v>1160948</v>
      </c>
      <c r="E77" s="15">
        <v>122727</v>
      </c>
      <c r="F77" s="17">
        <v>57542</v>
      </c>
      <c r="G77" s="16">
        <v>1268</v>
      </c>
      <c r="H77" s="16">
        <v>844</v>
      </c>
      <c r="I77" s="16">
        <v>2900</v>
      </c>
      <c r="J77" s="16">
        <v>242</v>
      </c>
      <c r="K77" s="16">
        <v>10173</v>
      </c>
      <c r="L77" s="16">
        <v>950</v>
      </c>
      <c r="M77" s="16">
        <v>731</v>
      </c>
      <c r="N77" s="16">
        <v>784</v>
      </c>
      <c r="O77" s="16">
        <v>222</v>
      </c>
      <c r="P77" s="16">
        <v>3160</v>
      </c>
      <c r="Q77" s="16">
        <v>2519</v>
      </c>
      <c r="R77" s="16" t="e">
        <f>NA()</f>
        <v>#N/A</v>
      </c>
      <c r="S77" s="16">
        <v>112</v>
      </c>
      <c r="T77" s="16">
        <v>1884</v>
      </c>
      <c r="U77" s="16">
        <v>402</v>
      </c>
      <c r="V77" s="16">
        <v>478</v>
      </c>
      <c r="W77" s="16">
        <v>125</v>
      </c>
      <c r="X77" s="16">
        <v>18</v>
      </c>
      <c r="Y77" s="16">
        <v>179</v>
      </c>
      <c r="Z77" s="16">
        <v>106</v>
      </c>
      <c r="AA77" s="16">
        <v>341</v>
      </c>
      <c r="AB77" s="16">
        <v>92</v>
      </c>
      <c r="AC77" s="16">
        <v>1303</v>
      </c>
      <c r="AD77" s="16">
        <v>933</v>
      </c>
      <c r="AE77" s="16">
        <v>371</v>
      </c>
      <c r="AF77" s="16">
        <v>308</v>
      </c>
      <c r="AG77" s="16">
        <v>85</v>
      </c>
      <c r="AH77" s="16">
        <v>91</v>
      </c>
      <c r="AI77" s="16">
        <v>1548</v>
      </c>
      <c r="AJ77" s="16">
        <v>107</v>
      </c>
      <c r="AK77" s="16">
        <v>564</v>
      </c>
      <c r="AL77" s="16">
        <v>354</v>
      </c>
      <c r="AM77" s="16">
        <v>4246</v>
      </c>
      <c r="AN77" s="16">
        <v>2307</v>
      </c>
      <c r="AO77" s="16">
        <v>32</v>
      </c>
      <c r="AP77" s="16">
        <v>970</v>
      </c>
      <c r="AQ77" s="16">
        <v>685</v>
      </c>
      <c r="AR77" s="16">
        <v>2030</v>
      </c>
      <c r="AS77" s="16">
        <v>870</v>
      </c>
      <c r="AT77" s="16">
        <v>58</v>
      </c>
      <c r="AU77" s="16">
        <v>1681</v>
      </c>
      <c r="AV77" s="16">
        <v>0</v>
      </c>
      <c r="AW77" s="16">
        <v>636</v>
      </c>
      <c r="AX77" s="16">
        <v>3007</v>
      </c>
      <c r="AY77" s="16">
        <v>1040</v>
      </c>
      <c r="AZ77" s="16">
        <v>0</v>
      </c>
      <c r="BA77" s="16">
        <v>2523</v>
      </c>
      <c r="BB77" s="16">
        <v>3790</v>
      </c>
      <c r="BC77" s="16">
        <v>312</v>
      </c>
      <c r="BD77" s="16">
        <v>147</v>
      </c>
      <c r="BE77" s="16">
        <v>14</v>
      </c>
      <c r="BF77" s="16">
        <v>238</v>
      </c>
      <c r="BG77" s="56"/>
      <c r="BI77" s="80" t="s">
        <v>53</v>
      </c>
      <c r="BJ77" s="60">
        <v>47</v>
      </c>
      <c r="BK77" s="60">
        <f t="shared" si="8"/>
        <v>47</v>
      </c>
      <c r="BL77" s="81">
        <f t="shared" si="9"/>
        <v>47</v>
      </c>
      <c r="BN77">
        <v>47</v>
      </c>
      <c r="BO77" t="str">
        <f>INDEX($BI$31:$BI$82,MATCH(BN77,$BL$31:BL128,0),1)</f>
        <v>Virginia</v>
      </c>
      <c r="BP77">
        <f t="shared" si="10"/>
        <v>238540</v>
      </c>
      <c r="BQ77">
        <f t="shared" si="11"/>
        <v>229227</v>
      </c>
      <c r="BR77">
        <f t="shared" si="12"/>
        <v>232002</v>
      </c>
      <c r="BS77" s="89" t="s">
        <v>118</v>
      </c>
      <c r="BT77">
        <v>250653</v>
      </c>
      <c r="BU77">
        <v>257130</v>
      </c>
      <c r="BV77">
        <v>259507</v>
      </c>
      <c r="BW77" s="59">
        <f t="shared" si="13"/>
        <v>255763.33333333334</v>
      </c>
      <c r="BX77">
        <v>8085389</v>
      </c>
      <c r="BY77">
        <v>7996552</v>
      </c>
      <c r="BZ77">
        <v>7930773</v>
      </c>
      <c r="CA77" s="59">
        <f t="shared" si="14"/>
        <v>8004238</v>
      </c>
      <c r="CB77">
        <f t="shared" si="15"/>
        <v>259507</v>
      </c>
      <c r="CC77">
        <f t="shared" si="16"/>
        <v>259507</v>
      </c>
      <c r="CD77">
        <f t="shared" si="17"/>
        <v>7930773</v>
      </c>
      <c r="CE77">
        <f t="shared" si="18"/>
        <v>7930773</v>
      </c>
      <c r="CF77" s="94">
        <f t="shared" si="19"/>
        <v>259507</v>
      </c>
    </row>
    <row r="78" spans="2:84" x14ac:dyDescent="0.25">
      <c r="B78" s="18" t="s">
        <v>19</v>
      </c>
      <c r="C78" s="15">
        <v>1559637</v>
      </c>
      <c r="D78" s="15">
        <v>1284530</v>
      </c>
      <c r="E78" s="15">
        <v>208434</v>
      </c>
      <c r="F78" s="17">
        <v>60336</v>
      </c>
      <c r="G78" s="16">
        <v>263</v>
      </c>
      <c r="H78" s="16">
        <v>4510</v>
      </c>
      <c r="I78" s="16">
        <v>3543</v>
      </c>
      <c r="J78" s="16">
        <v>224</v>
      </c>
      <c r="K78" s="16">
        <v>9021</v>
      </c>
      <c r="L78" s="16">
        <v>1813</v>
      </c>
      <c r="M78" s="16">
        <v>0</v>
      </c>
      <c r="N78" s="16">
        <v>0</v>
      </c>
      <c r="O78" s="16">
        <v>0</v>
      </c>
      <c r="P78" s="16">
        <v>1733</v>
      </c>
      <c r="Q78" s="16">
        <v>275</v>
      </c>
      <c r="R78" s="16">
        <v>254</v>
      </c>
      <c r="S78" s="16" t="e">
        <f>NA()</f>
        <v>#N/A</v>
      </c>
      <c r="T78" s="16">
        <v>390</v>
      </c>
      <c r="U78" s="16">
        <v>296</v>
      </c>
      <c r="V78" s="16">
        <v>318</v>
      </c>
      <c r="W78" s="16">
        <v>479</v>
      </c>
      <c r="X78" s="16">
        <v>120</v>
      </c>
      <c r="Y78" s="16">
        <v>51</v>
      </c>
      <c r="Z78" s="16">
        <v>0</v>
      </c>
      <c r="AA78" s="16">
        <v>0</v>
      </c>
      <c r="AB78" s="16">
        <v>396</v>
      </c>
      <c r="AC78" s="16">
        <v>615</v>
      </c>
      <c r="AD78" s="16">
        <v>566</v>
      </c>
      <c r="AE78" s="16">
        <v>62</v>
      </c>
      <c r="AF78" s="16">
        <v>384</v>
      </c>
      <c r="AG78" s="16">
        <v>1602</v>
      </c>
      <c r="AH78" s="16">
        <v>439</v>
      </c>
      <c r="AI78" s="16">
        <v>3581</v>
      </c>
      <c r="AJ78" s="16">
        <v>129</v>
      </c>
      <c r="AK78" s="16">
        <v>84</v>
      </c>
      <c r="AL78" s="16">
        <v>141</v>
      </c>
      <c r="AM78" s="16">
        <v>419</v>
      </c>
      <c r="AN78" s="16">
        <v>263</v>
      </c>
      <c r="AO78" s="16">
        <v>1201</v>
      </c>
      <c r="AP78" s="16">
        <v>260</v>
      </c>
      <c r="AQ78" s="16">
        <v>288</v>
      </c>
      <c r="AR78" s="16">
        <v>7170</v>
      </c>
      <c r="AS78" s="16">
        <v>343</v>
      </c>
      <c r="AT78" s="16">
        <v>0</v>
      </c>
      <c r="AU78" s="16">
        <v>55</v>
      </c>
      <c r="AV78" s="16">
        <v>842</v>
      </c>
      <c r="AW78" s="16">
        <v>296</v>
      </c>
      <c r="AX78" s="16">
        <v>1303</v>
      </c>
      <c r="AY78" s="16">
        <v>6059</v>
      </c>
      <c r="AZ78" s="16">
        <v>0</v>
      </c>
      <c r="BA78" s="16">
        <v>905</v>
      </c>
      <c r="BB78" s="16">
        <v>8991</v>
      </c>
      <c r="BC78" s="16">
        <v>0</v>
      </c>
      <c r="BD78" s="16">
        <v>165</v>
      </c>
      <c r="BE78" s="16">
        <v>487</v>
      </c>
      <c r="BF78" s="16">
        <v>249</v>
      </c>
      <c r="BG78" s="56"/>
      <c r="BI78" s="80" t="s">
        <v>54</v>
      </c>
      <c r="BJ78" s="60">
        <v>48</v>
      </c>
      <c r="BK78" s="60">
        <f t="shared" si="8"/>
        <v>48</v>
      </c>
      <c r="BL78" s="81">
        <f t="shared" si="9"/>
        <v>48</v>
      </c>
      <c r="BN78">
        <v>48</v>
      </c>
      <c r="BO78" t="str">
        <f>INDEX($BI$31:$BI$82,MATCH(BN78,$BL$31:BL129,0),1)</f>
        <v>Washington</v>
      </c>
      <c r="BP78">
        <f t="shared" si="10"/>
        <v>180462</v>
      </c>
      <c r="BQ78">
        <f t="shared" si="11"/>
        <v>190644</v>
      </c>
      <c r="BR78">
        <f t="shared" si="12"/>
        <v>166162</v>
      </c>
      <c r="BS78" s="89" t="s">
        <v>119</v>
      </c>
      <c r="BT78">
        <v>215494</v>
      </c>
      <c r="BU78">
        <v>208507</v>
      </c>
      <c r="BV78">
        <v>191784</v>
      </c>
      <c r="BW78" s="59">
        <f t="shared" si="13"/>
        <v>205261.66666666666</v>
      </c>
      <c r="BX78">
        <v>6815763</v>
      </c>
      <c r="BY78">
        <v>6748474</v>
      </c>
      <c r="BZ78">
        <v>6661321</v>
      </c>
      <c r="CA78" s="59">
        <f t="shared" si="14"/>
        <v>6741852.666666667</v>
      </c>
      <c r="CB78">
        <f t="shared" si="15"/>
        <v>191784</v>
      </c>
      <c r="CC78">
        <f t="shared" si="16"/>
        <v>191784</v>
      </c>
      <c r="CD78">
        <f t="shared" si="17"/>
        <v>6661321</v>
      </c>
      <c r="CE78">
        <f t="shared" si="18"/>
        <v>6661321</v>
      </c>
      <c r="CF78" s="94">
        <f t="shared" si="19"/>
        <v>191784</v>
      </c>
    </row>
    <row r="79" spans="2:84" x14ac:dyDescent="0.25">
      <c r="B79" s="18" t="s">
        <v>20</v>
      </c>
      <c r="C79" s="15">
        <v>12718402</v>
      </c>
      <c r="D79" s="15">
        <v>11076528</v>
      </c>
      <c r="E79" s="15">
        <v>1353853</v>
      </c>
      <c r="F79" s="17">
        <v>216204</v>
      </c>
      <c r="G79" s="16">
        <v>2823</v>
      </c>
      <c r="H79" s="16">
        <v>4119</v>
      </c>
      <c r="I79" s="16">
        <v>7657</v>
      </c>
      <c r="J79" s="16">
        <v>3185</v>
      </c>
      <c r="K79" s="16">
        <v>13930</v>
      </c>
      <c r="L79" s="16">
        <v>3271</v>
      </c>
      <c r="M79" s="16">
        <v>1819</v>
      </c>
      <c r="N79" s="16">
        <v>277</v>
      </c>
      <c r="O79" s="16">
        <v>1440</v>
      </c>
      <c r="P79" s="16">
        <v>17548</v>
      </c>
      <c r="Q79" s="16">
        <v>6042</v>
      </c>
      <c r="R79" s="16">
        <v>1269</v>
      </c>
      <c r="S79" s="16">
        <v>393</v>
      </c>
      <c r="T79" s="16" t="e">
        <f>NA()</f>
        <v>#N/A</v>
      </c>
      <c r="U79" s="16">
        <v>23491</v>
      </c>
      <c r="V79" s="16">
        <v>8420</v>
      </c>
      <c r="W79" s="16">
        <v>2533</v>
      </c>
      <c r="X79" s="16">
        <v>5569</v>
      </c>
      <c r="Y79" s="16">
        <v>1315</v>
      </c>
      <c r="Z79" s="16">
        <v>693</v>
      </c>
      <c r="AA79" s="16">
        <v>2565</v>
      </c>
      <c r="AB79" s="16">
        <v>3507</v>
      </c>
      <c r="AC79" s="16">
        <v>10274</v>
      </c>
      <c r="AD79" s="16">
        <v>4496</v>
      </c>
      <c r="AE79" s="16">
        <v>1521</v>
      </c>
      <c r="AF79" s="16">
        <v>13889</v>
      </c>
      <c r="AG79" s="16">
        <v>304</v>
      </c>
      <c r="AH79" s="16">
        <v>827</v>
      </c>
      <c r="AI79" s="16">
        <v>2454</v>
      </c>
      <c r="AJ79" s="16">
        <v>590</v>
      </c>
      <c r="AK79" s="16">
        <v>3009</v>
      </c>
      <c r="AL79" s="16">
        <v>1573</v>
      </c>
      <c r="AM79" s="16">
        <v>6412</v>
      </c>
      <c r="AN79" s="16">
        <v>4057</v>
      </c>
      <c r="AO79" s="16">
        <v>105</v>
      </c>
      <c r="AP79" s="16">
        <v>8384</v>
      </c>
      <c r="AQ79" s="16">
        <v>1002</v>
      </c>
      <c r="AR79" s="16">
        <v>792</v>
      </c>
      <c r="AS79" s="16">
        <v>3012</v>
      </c>
      <c r="AT79" s="16">
        <v>278</v>
      </c>
      <c r="AU79" s="16">
        <v>1582</v>
      </c>
      <c r="AV79" s="16">
        <v>1318</v>
      </c>
      <c r="AW79" s="16">
        <v>3223</v>
      </c>
      <c r="AX79" s="16">
        <v>11011</v>
      </c>
      <c r="AY79" s="16">
        <v>951</v>
      </c>
      <c r="AZ79" s="16">
        <v>49</v>
      </c>
      <c r="BA79" s="16">
        <v>5233</v>
      </c>
      <c r="BB79" s="16">
        <v>3075</v>
      </c>
      <c r="BC79" s="16">
        <v>352</v>
      </c>
      <c r="BD79" s="16">
        <v>14507</v>
      </c>
      <c r="BE79" s="16">
        <v>58</v>
      </c>
      <c r="BF79" s="16">
        <v>2387</v>
      </c>
      <c r="BG79" s="56"/>
      <c r="BI79" s="80" t="s">
        <v>55</v>
      </c>
      <c r="BJ79" s="60">
        <v>49</v>
      </c>
      <c r="BK79" s="60">
        <f t="shared" si="8"/>
        <v>49</v>
      </c>
      <c r="BL79" s="81">
        <f t="shared" si="9"/>
        <v>49</v>
      </c>
      <c r="BN79">
        <v>49</v>
      </c>
      <c r="BO79" t="str">
        <f>INDEX($BI$31:$BI$82,MATCH(BN79,$BL$31:BL130,0),1)</f>
        <v>West Virginia</v>
      </c>
      <c r="BP79">
        <f t="shared" si="10"/>
        <v>47425</v>
      </c>
      <c r="BQ79">
        <f t="shared" si="11"/>
        <v>45956</v>
      </c>
      <c r="BR79">
        <f t="shared" si="12"/>
        <v>49349</v>
      </c>
      <c r="BS79" s="89" t="s">
        <v>120</v>
      </c>
      <c r="BT79">
        <v>47125</v>
      </c>
      <c r="BU79">
        <v>50068</v>
      </c>
      <c r="BV79">
        <v>39609</v>
      </c>
      <c r="BW79" s="59">
        <f t="shared" si="13"/>
        <v>45600.666666666664</v>
      </c>
      <c r="BX79">
        <v>1837518</v>
      </c>
      <c r="BY79">
        <v>1836614</v>
      </c>
      <c r="BZ79">
        <v>1833535</v>
      </c>
      <c r="CA79" s="59">
        <f t="shared" si="14"/>
        <v>1835889</v>
      </c>
      <c r="CB79">
        <f t="shared" si="15"/>
        <v>39609</v>
      </c>
      <c r="CC79">
        <f t="shared" si="16"/>
        <v>39609</v>
      </c>
      <c r="CD79">
        <f t="shared" si="17"/>
        <v>1833535</v>
      </c>
      <c r="CE79">
        <f t="shared" si="18"/>
        <v>1833535</v>
      </c>
      <c r="CF79" s="94">
        <f t="shared" si="19"/>
        <v>39609</v>
      </c>
    </row>
    <row r="80" spans="2:84" x14ac:dyDescent="0.25">
      <c r="B80" s="18" t="s">
        <v>21</v>
      </c>
      <c r="C80" s="15">
        <v>6437155</v>
      </c>
      <c r="D80" s="15">
        <v>5478683</v>
      </c>
      <c r="E80" s="15">
        <v>809158</v>
      </c>
      <c r="F80" s="17">
        <v>127874</v>
      </c>
      <c r="G80" s="16">
        <v>1562</v>
      </c>
      <c r="H80" s="16">
        <v>371</v>
      </c>
      <c r="I80" s="16">
        <v>3975</v>
      </c>
      <c r="J80" s="16">
        <v>2016</v>
      </c>
      <c r="K80" s="16">
        <v>7649</v>
      </c>
      <c r="L80" s="16">
        <v>1930</v>
      </c>
      <c r="M80" s="16">
        <v>1227</v>
      </c>
      <c r="N80" s="16">
        <v>79</v>
      </c>
      <c r="O80" s="16">
        <v>0</v>
      </c>
      <c r="P80" s="16">
        <v>8595</v>
      </c>
      <c r="Q80" s="16">
        <v>2543</v>
      </c>
      <c r="R80" s="16">
        <v>1057</v>
      </c>
      <c r="S80" s="16">
        <v>1368</v>
      </c>
      <c r="T80" s="16">
        <v>23071</v>
      </c>
      <c r="U80" s="16" t="e">
        <f>NA()</f>
        <v>#N/A</v>
      </c>
      <c r="V80" s="16">
        <v>916</v>
      </c>
      <c r="W80" s="16">
        <v>1321</v>
      </c>
      <c r="X80" s="16">
        <v>10177</v>
      </c>
      <c r="Y80" s="16">
        <v>2241</v>
      </c>
      <c r="Z80" s="16">
        <v>275</v>
      </c>
      <c r="AA80" s="16">
        <v>480</v>
      </c>
      <c r="AB80" s="16">
        <v>952</v>
      </c>
      <c r="AC80" s="16">
        <v>7896</v>
      </c>
      <c r="AD80" s="16">
        <v>1168</v>
      </c>
      <c r="AE80" s="16">
        <v>469</v>
      </c>
      <c r="AF80" s="16">
        <v>1824</v>
      </c>
      <c r="AG80" s="16">
        <v>34</v>
      </c>
      <c r="AH80" s="16">
        <v>622</v>
      </c>
      <c r="AI80" s="16">
        <v>511</v>
      </c>
      <c r="AJ80" s="16">
        <v>90</v>
      </c>
      <c r="AK80" s="16">
        <v>651</v>
      </c>
      <c r="AL80" s="16">
        <v>504</v>
      </c>
      <c r="AM80" s="16">
        <v>2518</v>
      </c>
      <c r="AN80" s="16">
        <v>3038</v>
      </c>
      <c r="AO80" s="16">
        <v>70</v>
      </c>
      <c r="AP80" s="16">
        <v>11109</v>
      </c>
      <c r="AQ80" s="16">
        <v>844</v>
      </c>
      <c r="AR80" s="16">
        <v>505</v>
      </c>
      <c r="AS80" s="16">
        <v>3998</v>
      </c>
      <c r="AT80" s="16">
        <v>49</v>
      </c>
      <c r="AU80" s="16">
        <v>3306</v>
      </c>
      <c r="AV80" s="16">
        <v>235</v>
      </c>
      <c r="AW80" s="16">
        <v>3879</v>
      </c>
      <c r="AX80" s="16">
        <v>6326</v>
      </c>
      <c r="AY80" s="16">
        <v>123</v>
      </c>
      <c r="AZ80" s="16">
        <v>530</v>
      </c>
      <c r="BA80" s="16">
        <v>1486</v>
      </c>
      <c r="BB80" s="16">
        <v>1028</v>
      </c>
      <c r="BC80" s="16">
        <v>216</v>
      </c>
      <c r="BD80" s="16">
        <v>2923</v>
      </c>
      <c r="BE80" s="16">
        <v>117</v>
      </c>
      <c r="BF80" s="16">
        <v>132</v>
      </c>
      <c r="BG80" s="56"/>
      <c r="BI80" s="80" t="s">
        <v>56</v>
      </c>
      <c r="BJ80" s="60">
        <v>50</v>
      </c>
      <c r="BK80" s="60">
        <f t="shared" si="8"/>
        <v>50</v>
      </c>
      <c r="BL80" s="81">
        <f t="shared" si="9"/>
        <v>50</v>
      </c>
      <c r="BN80">
        <v>50</v>
      </c>
      <c r="BO80" t="str">
        <f>INDEX($BI$31:$BI$82,MATCH(BN80,$BL$31:BL131,0),1)</f>
        <v>Wisconsin</v>
      </c>
      <c r="BP80">
        <f t="shared" si="10"/>
        <v>97724</v>
      </c>
      <c r="BQ80">
        <f t="shared" si="11"/>
        <v>105370</v>
      </c>
      <c r="BR80">
        <f t="shared" si="12"/>
        <v>111240</v>
      </c>
      <c r="BS80" s="89" t="s">
        <v>121</v>
      </c>
      <c r="BT80">
        <v>99192</v>
      </c>
      <c r="BU80">
        <v>109439</v>
      </c>
      <c r="BV80">
        <v>93065</v>
      </c>
      <c r="BW80" s="59">
        <f t="shared" si="13"/>
        <v>100565.33333333333</v>
      </c>
      <c r="BX80">
        <v>5660677</v>
      </c>
      <c r="BY80">
        <v>5647213</v>
      </c>
      <c r="BZ80">
        <v>5623196</v>
      </c>
      <c r="CA80" s="59">
        <f t="shared" si="14"/>
        <v>5643695.333333333</v>
      </c>
      <c r="CB80">
        <f t="shared" si="15"/>
        <v>93065</v>
      </c>
      <c r="CC80">
        <f t="shared" si="16"/>
        <v>93065</v>
      </c>
      <c r="CD80">
        <f t="shared" si="17"/>
        <v>5623196</v>
      </c>
      <c r="CE80">
        <f t="shared" si="18"/>
        <v>5623196</v>
      </c>
      <c r="CF80" s="94">
        <f t="shared" si="19"/>
        <v>93065</v>
      </c>
    </row>
    <row r="81" spans="2:84" x14ac:dyDescent="0.25">
      <c r="B81" s="18" t="s">
        <v>22</v>
      </c>
      <c r="C81" s="15">
        <v>3027718</v>
      </c>
      <c r="D81" s="15">
        <v>2573313</v>
      </c>
      <c r="E81" s="15">
        <v>370554</v>
      </c>
      <c r="F81" s="17">
        <v>70405</v>
      </c>
      <c r="G81" s="16">
        <v>207</v>
      </c>
      <c r="H81" s="16">
        <v>967</v>
      </c>
      <c r="I81" s="16">
        <v>1411</v>
      </c>
      <c r="J81" s="16">
        <v>433</v>
      </c>
      <c r="K81" s="16">
        <v>3297</v>
      </c>
      <c r="L81" s="16">
        <v>2891</v>
      </c>
      <c r="M81" s="16">
        <v>424</v>
      </c>
      <c r="N81" s="16">
        <v>0</v>
      </c>
      <c r="O81" s="16">
        <v>0</v>
      </c>
      <c r="P81" s="16">
        <v>707</v>
      </c>
      <c r="Q81" s="16">
        <v>1938</v>
      </c>
      <c r="R81" s="16">
        <v>299</v>
      </c>
      <c r="S81" s="16">
        <v>161</v>
      </c>
      <c r="T81" s="16">
        <v>13725</v>
      </c>
      <c r="U81" s="16">
        <v>349</v>
      </c>
      <c r="V81" s="16" t="e">
        <f>NA()</f>
        <v>#N/A</v>
      </c>
      <c r="W81" s="16">
        <v>1776</v>
      </c>
      <c r="X81" s="16">
        <v>387</v>
      </c>
      <c r="Y81" s="16">
        <v>228</v>
      </c>
      <c r="Z81" s="16">
        <v>26</v>
      </c>
      <c r="AA81" s="16">
        <v>487</v>
      </c>
      <c r="AB81" s="16">
        <v>466</v>
      </c>
      <c r="AC81" s="16">
        <v>1687</v>
      </c>
      <c r="AD81" s="16">
        <v>5634</v>
      </c>
      <c r="AE81" s="16">
        <v>408</v>
      </c>
      <c r="AF81" s="16">
        <v>3649</v>
      </c>
      <c r="AG81" s="16">
        <v>370</v>
      </c>
      <c r="AH81" s="16">
        <v>6490</v>
      </c>
      <c r="AI81" s="16">
        <v>2009</v>
      </c>
      <c r="AJ81" s="16">
        <v>0</v>
      </c>
      <c r="AK81" s="16">
        <v>185</v>
      </c>
      <c r="AL81" s="16">
        <v>421</v>
      </c>
      <c r="AM81" s="16">
        <v>2361</v>
      </c>
      <c r="AN81" s="16">
        <v>1760</v>
      </c>
      <c r="AO81" s="16">
        <v>604</v>
      </c>
      <c r="AP81" s="16">
        <v>993</v>
      </c>
      <c r="AQ81" s="16">
        <v>532</v>
      </c>
      <c r="AR81" s="16">
        <v>811</v>
      </c>
      <c r="AS81" s="16">
        <v>388</v>
      </c>
      <c r="AT81" s="16">
        <v>65</v>
      </c>
      <c r="AU81" s="16">
        <v>172</v>
      </c>
      <c r="AV81" s="16">
        <v>2842</v>
      </c>
      <c r="AW81" s="16">
        <v>623</v>
      </c>
      <c r="AX81" s="16">
        <v>2334</v>
      </c>
      <c r="AY81" s="16">
        <v>1482</v>
      </c>
      <c r="AZ81" s="16">
        <v>38</v>
      </c>
      <c r="BA81" s="16">
        <v>720</v>
      </c>
      <c r="BB81" s="16">
        <v>856</v>
      </c>
      <c r="BC81" s="16">
        <v>115</v>
      </c>
      <c r="BD81" s="16">
        <v>2537</v>
      </c>
      <c r="BE81" s="16">
        <v>140</v>
      </c>
      <c r="BF81" s="16">
        <v>57</v>
      </c>
      <c r="BG81" s="56"/>
      <c r="BI81" s="80" t="s">
        <v>57</v>
      </c>
      <c r="BJ81" s="60">
        <v>51</v>
      </c>
      <c r="BK81" s="60">
        <f t="shared" si="8"/>
        <v>51</v>
      </c>
      <c r="BL81" s="81">
        <f t="shared" si="9"/>
        <v>51</v>
      </c>
      <c r="BN81">
        <v>51</v>
      </c>
      <c r="BO81" t="str">
        <f>INDEX($BI$31:$BI$82,MATCH(BN81,$BL$31:BL132,0),1)</f>
        <v>Wyoming</v>
      </c>
      <c r="BP81">
        <f t="shared" si="10"/>
        <v>32228</v>
      </c>
      <c r="BQ81">
        <f t="shared" si="11"/>
        <v>31991</v>
      </c>
      <c r="BR81">
        <f t="shared" si="12"/>
        <v>28186</v>
      </c>
      <c r="BS81" s="89" t="s">
        <v>122</v>
      </c>
      <c r="BT81">
        <v>31149</v>
      </c>
      <c r="BU81">
        <v>30651</v>
      </c>
      <c r="BV81">
        <v>28046</v>
      </c>
      <c r="BW81" s="59">
        <f t="shared" si="13"/>
        <v>29948.666666666668</v>
      </c>
      <c r="BX81">
        <v>569734</v>
      </c>
      <c r="BY81">
        <v>561389</v>
      </c>
      <c r="BZ81">
        <v>556954</v>
      </c>
      <c r="CA81" s="59">
        <f t="shared" si="14"/>
        <v>562692.33333333337</v>
      </c>
      <c r="CB81">
        <f t="shared" si="15"/>
        <v>28046</v>
      </c>
      <c r="CC81">
        <f t="shared" si="16"/>
        <v>28046</v>
      </c>
      <c r="CD81">
        <f t="shared" si="17"/>
        <v>556954</v>
      </c>
      <c r="CE81">
        <f t="shared" si="18"/>
        <v>556954</v>
      </c>
      <c r="CF81" s="94">
        <f t="shared" si="19"/>
        <v>28046</v>
      </c>
    </row>
    <row r="82" spans="2:84" ht="15.75" thickBot="1" x14ac:dyDescent="0.3">
      <c r="B82" s="18" t="s">
        <v>23</v>
      </c>
      <c r="C82" s="15">
        <v>2833584</v>
      </c>
      <c r="D82" s="15">
        <v>2372033</v>
      </c>
      <c r="E82" s="15">
        <v>362782</v>
      </c>
      <c r="F82" s="17">
        <v>83640</v>
      </c>
      <c r="G82" s="16">
        <v>434</v>
      </c>
      <c r="H82" s="16">
        <v>108</v>
      </c>
      <c r="I82" s="16">
        <v>2028</v>
      </c>
      <c r="J82" s="16">
        <v>998</v>
      </c>
      <c r="K82" s="16">
        <v>4743</v>
      </c>
      <c r="L82" s="16">
        <v>5030</v>
      </c>
      <c r="M82" s="16">
        <v>412</v>
      </c>
      <c r="N82" s="16">
        <v>74</v>
      </c>
      <c r="O82" s="16">
        <v>128</v>
      </c>
      <c r="P82" s="16">
        <v>1581</v>
      </c>
      <c r="Q82" s="16">
        <v>1146</v>
      </c>
      <c r="R82" s="16">
        <v>287</v>
      </c>
      <c r="S82" s="16">
        <v>264</v>
      </c>
      <c r="T82" s="16">
        <v>2760</v>
      </c>
      <c r="U82" s="16">
        <v>863</v>
      </c>
      <c r="V82" s="16">
        <v>1715</v>
      </c>
      <c r="W82" s="16" t="e">
        <f>NA()</f>
        <v>#N/A</v>
      </c>
      <c r="X82" s="16">
        <v>1167</v>
      </c>
      <c r="Y82" s="16">
        <v>519</v>
      </c>
      <c r="Z82" s="16">
        <v>481</v>
      </c>
      <c r="AA82" s="16">
        <v>3180</v>
      </c>
      <c r="AB82" s="16">
        <v>28</v>
      </c>
      <c r="AC82" s="16">
        <v>1947</v>
      </c>
      <c r="AD82" s="16">
        <v>679</v>
      </c>
      <c r="AE82" s="16">
        <v>1517</v>
      </c>
      <c r="AF82" s="16">
        <v>22033</v>
      </c>
      <c r="AG82" s="16">
        <v>270</v>
      </c>
      <c r="AH82" s="16">
        <v>1648</v>
      </c>
      <c r="AI82" s="16">
        <v>657</v>
      </c>
      <c r="AJ82" s="16">
        <v>27</v>
      </c>
      <c r="AK82" s="16">
        <v>1189</v>
      </c>
      <c r="AL82" s="16">
        <v>769</v>
      </c>
      <c r="AM82" s="16">
        <v>780</v>
      </c>
      <c r="AN82" s="16">
        <v>1223</v>
      </c>
      <c r="AO82" s="16">
        <v>379</v>
      </c>
      <c r="AP82" s="16">
        <v>1616</v>
      </c>
      <c r="AQ82" s="16">
        <v>5022</v>
      </c>
      <c r="AR82" s="16">
        <v>285</v>
      </c>
      <c r="AS82" s="16">
        <v>1494</v>
      </c>
      <c r="AT82" s="16">
        <v>180</v>
      </c>
      <c r="AU82" s="16">
        <v>1102</v>
      </c>
      <c r="AV82" s="16">
        <v>104</v>
      </c>
      <c r="AW82" s="16">
        <v>1066</v>
      </c>
      <c r="AX82" s="16">
        <v>6575</v>
      </c>
      <c r="AY82" s="16">
        <v>196</v>
      </c>
      <c r="AZ82" s="16">
        <v>0</v>
      </c>
      <c r="BA82" s="16">
        <v>1986</v>
      </c>
      <c r="BB82" s="16">
        <v>772</v>
      </c>
      <c r="BC82" s="16">
        <v>0</v>
      </c>
      <c r="BD82" s="16">
        <v>893</v>
      </c>
      <c r="BE82" s="16">
        <v>1285</v>
      </c>
      <c r="BF82" s="16">
        <v>775</v>
      </c>
      <c r="BG82" s="56"/>
      <c r="BI82" s="82" t="s">
        <v>58</v>
      </c>
      <c r="BJ82" s="76">
        <v>52</v>
      </c>
      <c r="BK82" s="76">
        <f t="shared" si="8"/>
        <v>52</v>
      </c>
      <c r="BL82" s="77">
        <f t="shared" si="9"/>
        <v>52</v>
      </c>
      <c r="BN82">
        <v>52</v>
      </c>
      <c r="BO82" t="str">
        <f>INDEX($BI$31:$BI$82,MATCH(BN82,$BL$31:BL133,0),1)</f>
        <v>Puerto Rico</v>
      </c>
      <c r="BP82">
        <f t="shared" si="10"/>
        <v>74500</v>
      </c>
      <c r="BQ82">
        <f t="shared" ref="BQ82" si="21">HLOOKUP(BO82,$BJ$24:$DI$27,3,FALSE)</f>
        <v>76218</v>
      </c>
      <c r="BR82">
        <f t="shared" ref="BR82" si="22">HLOOKUP(BO82,$BJ$24:$DI$27,4,FALSE)</f>
        <v>59885</v>
      </c>
      <c r="BS82" s="91" t="s">
        <v>123</v>
      </c>
      <c r="BT82">
        <v>20044</v>
      </c>
      <c r="BU82">
        <v>22649</v>
      </c>
      <c r="BV82">
        <v>31732</v>
      </c>
      <c r="BW82" s="59">
        <f t="shared" si="13"/>
        <v>24808.333333333332</v>
      </c>
      <c r="BX82">
        <v>3628402</v>
      </c>
      <c r="BY82">
        <v>3669195</v>
      </c>
      <c r="BZ82">
        <v>3676493</v>
      </c>
      <c r="CA82" s="59">
        <f t="shared" si="14"/>
        <v>3658030</v>
      </c>
      <c r="CB82">
        <f t="shared" si="15"/>
        <v>31732</v>
      </c>
      <c r="CC82">
        <f t="shared" si="16"/>
        <v>31732</v>
      </c>
      <c r="CD82">
        <f t="shared" si="17"/>
        <v>3676493</v>
      </c>
      <c r="CE82">
        <f t="shared" si="18"/>
        <v>3676493</v>
      </c>
      <c r="CF82" s="84">
        <f t="shared" si="19"/>
        <v>31732</v>
      </c>
    </row>
    <row r="83" spans="2:84" x14ac:dyDescent="0.25">
      <c r="B83" s="18" t="s">
        <v>24</v>
      </c>
      <c r="C83" s="15">
        <v>4316297</v>
      </c>
      <c r="D83" s="15">
        <v>3686232</v>
      </c>
      <c r="E83" s="15">
        <v>505741</v>
      </c>
      <c r="F83" s="17">
        <v>110031</v>
      </c>
      <c r="G83" s="16">
        <v>925</v>
      </c>
      <c r="H83" s="16">
        <v>0</v>
      </c>
      <c r="I83" s="16">
        <v>1818</v>
      </c>
      <c r="J83" s="16">
        <v>1058</v>
      </c>
      <c r="K83" s="16">
        <v>2130</v>
      </c>
      <c r="L83" s="16">
        <v>221</v>
      </c>
      <c r="M83" s="16">
        <v>176</v>
      </c>
      <c r="N83" s="16">
        <v>0</v>
      </c>
      <c r="O83" s="16">
        <v>201</v>
      </c>
      <c r="P83" s="16">
        <v>7400</v>
      </c>
      <c r="Q83" s="16">
        <v>2725</v>
      </c>
      <c r="R83" s="16">
        <v>63</v>
      </c>
      <c r="S83" s="16">
        <v>36</v>
      </c>
      <c r="T83" s="16">
        <v>4273</v>
      </c>
      <c r="U83" s="16">
        <v>11071</v>
      </c>
      <c r="V83" s="16">
        <v>536</v>
      </c>
      <c r="W83" s="16">
        <v>253</v>
      </c>
      <c r="X83" s="16" t="e">
        <f>NA()</f>
        <v>#N/A</v>
      </c>
      <c r="Y83" s="16">
        <v>1399</v>
      </c>
      <c r="Z83" s="16">
        <v>71</v>
      </c>
      <c r="AA83" s="16">
        <v>2076</v>
      </c>
      <c r="AB83" s="16">
        <v>1019</v>
      </c>
      <c r="AC83" s="16">
        <v>3178</v>
      </c>
      <c r="AD83" s="16">
        <v>475</v>
      </c>
      <c r="AE83" s="16">
        <v>1248</v>
      </c>
      <c r="AF83" s="16">
        <v>2793</v>
      </c>
      <c r="AG83" s="16">
        <v>216</v>
      </c>
      <c r="AH83" s="16">
        <v>471</v>
      </c>
      <c r="AI83" s="16">
        <v>1358</v>
      </c>
      <c r="AJ83" s="16">
        <v>52</v>
      </c>
      <c r="AK83" s="16">
        <v>1289</v>
      </c>
      <c r="AL83" s="16">
        <v>553</v>
      </c>
      <c r="AM83" s="16">
        <v>2174</v>
      </c>
      <c r="AN83" s="16">
        <v>3916</v>
      </c>
      <c r="AO83" s="16">
        <v>117</v>
      </c>
      <c r="AP83" s="16">
        <v>19617</v>
      </c>
      <c r="AQ83" s="16">
        <v>1256</v>
      </c>
      <c r="AR83" s="16">
        <v>459</v>
      </c>
      <c r="AS83" s="16">
        <v>1490</v>
      </c>
      <c r="AT83" s="16">
        <v>640</v>
      </c>
      <c r="AU83" s="16">
        <v>1387</v>
      </c>
      <c r="AV83" s="16">
        <v>0</v>
      </c>
      <c r="AW83" s="16">
        <v>16852</v>
      </c>
      <c r="AX83" s="16">
        <v>4661</v>
      </c>
      <c r="AY83" s="16">
        <v>140</v>
      </c>
      <c r="AZ83" s="16">
        <v>151</v>
      </c>
      <c r="BA83" s="16">
        <v>5154</v>
      </c>
      <c r="BB83" s="16">
        <v>1121</v>
      </c>
      <c r="BC83" s="16">
        <v>1174</v>
      </c>
      <c r="BD83" s="16">
        <v>581</v>
      </c>
      <c r="BE83" s="16">
        <v>57</v>
      </c>
      <c r="BF83" s="16">
        <v>192</v>
      </c>
      <c r="BG83" s="56"/>
      <c r="BS83" s="91"/>
    </row>
    <row r="84" spans="2:84" x14ac:dyDescent="0.25">
      <c r="B84" s="18" t="s">
        <v>25</v>
      </c>
      <c r="C84" s="15">
        <v>4518629</v>
      </c>
      <c r="D84" s="15">
        <v>3865118</v>
      </c>
      <c r="E84" s="15">
        <v>538691</v>
      </c>
      <c r="F84" s="17">
        <v>99138</v>
      </c>
      <c r="G84" s="16">
        <v>3065</v>
      </c>
      <c r="H84" s="16">
        <v>288</v>
      </c>
      <c r="I84" s="16">
        <v>2010</v>
      </c>
      <c r="J84" s="16">
        <v>2774</v>
      </c>
      <c r="K84" s="16">
        <v>3957</v>
      </c>
      <c r="L84" s="16">
        <v>1202</v>
      </c>
      <c r="M84" s="16">
        <v>358</v>
      </c>
      <c r="N84" s="16">
        <v>0</v>
      </c>
      <c r="O84" s="16">
        <v>195</v>
      </c>
      <c r="P84" s="16">
        <v>5193</v>
      </c>
      <c r="Q84" s="16">
        <v>4425</v>
      </c>
      <c r="R84" s="16">
        <v>688</v>
      </c>
      <c r="S84" s="16">
        <v>230</v>
      </c>
      <c r="T84" s="16">
        <v>1189</v>
      </c>
      <c r="U84" s="16">
        <v>1549</v>
      </c>
      <c r="V84" s="16">
        <v>468</v>
      </c>
      <c r="W84" s="16">
        <v>312</v>
      </c>
      <c r="X84" s="16">
        <v>1520</v>
      </c>
      <c r="Y84" s="16" t="e">
        <f>NA()</f>
        <v>#N/A</v>
      </c>
      <c r="Z84" s="16">
        <v>120</v>
      </c>
      <c r="AA84" s="16">
        <v>1221</v>
      </c>
      <c r="AB84" s="16">
        <v>439</v>
      </c>
      <c r="AC84" s="16">
        <v>1163</v>
      </c>
      <c r="AD84" s="16">
        <v>698</v>
      </c>
      <c r="AE84" s="16">
        <v>10255</v>
      </c>
      <c r="AF84" s="16">
        <v>1375</v>
      </c>
      <c r="AG84" s="16">
        <v>278</v>
      </c>
      <c r="AH84" s="16">
        <v>176</v>
      </c>
      <c r="AI84" s="16">
        <v>994</v>
      </c>
      <c r="AJ84" s="16">
        <v>15</v>
      </c>
      <c r="AK84" s="16">
        <v>453</v>
      </c>
      <c r="AL84" s="16">
        <v>1028</v>
      </c>
      <c r="AM84" s="16">
        <v>1360</v>
      </c>
      <c r="AN84" s="16">
        <v>2134</v>
      </c>
      <c r="AO84" s="16">
        <v>277</v>
      </c>
      <c r="AP84" s="16">
        <v>2641</v>
      </c>
      <c r="AQ84" s="16">
        <v>4235</v>
      </c>
      <c r="AR84" s="16">
        <v>1531</v>
      </c>
      <c r="AS84" s="16">
        <v>455</v>
      </c>
      <c r="AT84" s="16">
        <v>268</v>
      </c>
      <c r="AU84" s="16">
        <v>1573</v>
      </c>
      <c r="AV84" s="16">
        <v>37</v>
      </c>
      <c r="AW84" s="16">
        <v>2495</v>
      </c>
      <c r="AX84" s="16">
        <v>30292</v>
      </c>
      <c r="AY84" s="16">
        <v>179</v>
      </c>
      <c r="AZ84" s="16">
        <v>87</v>
      </c>
      <c r="BA84" s="16">
        <v>2055</v>
      </c>
      <c r="BB84" s="16">
        <v>1075</v>
      </c>
      <c r="BC84" s="16">
        <v>110</v>
      </c>
      <c r="BD84" s="16">
        <v>339</v>
      </c>
      <c r="BE84" s="16">
        <v>357</v>
      </c>
      <c r="BF84" s="16">
        <v>393</v>
      </c>
      <c r="BG84" s="56"/>
      <c r="BS84" s="91"/>
    </row>
    <row r="85" spans="2:84" x14ac:dyDescent="0.25">
      <c r="B85" s="18" t="s">
        <v>26</v>
      </c>
      <c r="C85" s="15">
        <v>1315833</v>
      </c>
      <c r="D85" s="15">
        <v>1120364</v>
      </c>
      <c r="E85" s="15">
        <v>157102</v>
      </c>
      <c r="F85" s="17">
        <v>33818</v>
      </c>
      <c r="G85" s="16">
        <v>634</v>
      </c>
      <c r="H85" s="16">
        <v>37</v>
      </c>
      <c r="I85" s="16">
        <v>325</v>
      </c>
      <c r="J85" s="16">
        <v>38</v>
      </c>
      <c r="K85" s="16">
        <v>829</v>
      </c>
      <c r="L85" s="16">
        <v>290</v>
      </c>
      <c r="M85" s="16">
        <v>2481</v>
      </c>
      <c r="N85" s="16">
        <v>238</v>
      </c>
      <c r="O85" s="16">
        <v>239</v>
      </c>
      <c r="P85" s="16">
        <v>4304</v>
      </c>
      <c r="Q85" s="16">
        <v>507</v>
      </c>
      <c r="R85" s="16">
        <v>177</v>
      </c>
      <c r="S85" s="16">
        <v>0</v>
      </c>
      <c r="T85" s="16">
        <v>675</v>
      </c>
      <c r="U85" s="16">
        <v>164</v>
      </c>
      <c r="V85" s="16">
        <v>275</v>
      </c>
      <c r="W85" s="16">
        <v>523</v>
      </c>
      <c r="X85" s="16">
        <v>158</v>
      </c>
      <c r="Y85" s="16">
        <v>138</v>
      </c>
      <c r="Z85" s="16" t="e">
        <f>NA()</f>
        <v>#N/A</v>
      </c>
      <c r="AA85" s="16">
        <v>52</v>
      </c>
      <c r="AB85" s="16">
        <v>4439</v>
      </c>
      <c r="AC85" s="16">
        <v>702</v>
      </c>
      <c r="AD85" s="16">
        <v>296</v>
      </c>
      <c r="AE85" s="16">
        <v>0</v>
      </c>
      <c r="AF85" s="16">
        <v>325</v>
      </c>
      <c r="AG85" s="16">
        <v>10</v>
      </c>
      <c r="AH85" s="16">
        <v>0</v>
      </c>
      <c r="AI85" s="16">
        <v>150</v>
      </c>
      <c r="AJ85" s="16">
        <v>4302</v>
      </c>
      <c r="AK85" s="16">
        <v>694</v>
      </c>
      <c r="AL85" s="16">
        <v>144</v>
      </c>
      <c r="AM85" s="16">
        <v>2589</v>
      </c>
      <c r="AN85" s="16">
        <v>1439</v>
      </c>
      <c r="AO85" s="16">
        <v>19</v>
      </c>
      <c r="AP85" s="16">
        <v>483</v>
      </c>
      <c r="AQ85" s="16">
        <v>25</v>
      </c>
      <c r="AR85" s="16">
        <v>471</v>
      </c>
      <c r="AS85" s="16">
        <v>915</v>
      </c>
      <c r="AT85" s="16">
        <v>234</v>
      </c>
      <c r="AU85" s="16">
        <v>587</v>
      </c>
      <c r="AV85" s="16">
        <v>42</v>
      </c>
      <c r="AW85" s="16">
        <v>394</v>
      </c>
      <c r="AX85" s="16">
        <v>1637</v>
      </c>
      <c r="AY85" s="16">
        <v>182</v>
      </c>
      <c r="AZ85" s="16">
        <v>612</v>
      </c>
      <c r="BA85" s="16">
        <v>570</v>
      </c>
      <c r="BB85" s="16">
        <v>88</v>
      </c>
      <c r="BC85" s="16">
        <v>43</v>
      </c>
      <c r="BD85" s="16">
        <v>321</v>
      </c>
      <c r="BE85" s="16">
        <v>21</v>
      </c>
      <c r="BF85" s="16">
        <v>65</v>
      </c>
      <c r="BG85" s="56"/>
      <c r="BI85" s="78" t="s">
        <v>66</v>
      </c>
      <c r="BM85" t="s">
        <v>70</v>
      </c>
      <c r="BS85" s="91"/>
    </row>
    <row r="86" spans="2:84" x14ac:dyDescent="0.25">
      <c r="B86" s="18" t="s">
        <v>27</v>
      </c>
      <c r="C86" s="15">
        <v>5759087</v>
      </c>
      <c r="D86" s="15">
        <v>5008452</v>
      </c>
      <c r="E86" s="15">
        <v>553895</v>
      </c>
      <c r="F86" s="17">
        <v>153979</v>
      </c>
      <c r="G86" s="16">
        <v>228</v>
      </c>
      <c r="H86" s="16">
        <v>671</v>
      </c>
      <c r="I86" s="16">
        <v>945</v>
      </c>
      <c r="J86" s="16">
        <v>423</v>
      </c>
      <c r="K86" s="16">
        <v>8595</v>
      </c>
      <c r="L86" s="16">
        <v>1796</v>
      </c>
      <c r="M86" s="16">
        <v>1608</v>
      </c>
      <c r="N86" s="16">
        <v>6652</v>
      </c>
      <c r="O86" s="16">
        <v>18492</v>
      </c>
      <c r="P86" s="16">
        <v>7825</v>
      </c>
      <c r="Q86" s="16">
        <v>7113</v>
      </c>
      <c r="R86" s="16">
        <v>1170</v>
      </c>
      <c r="S86" s="16">
        <v>389</v>
      </c>
      <c r="T86" s="16">
        <v>2392</v>
      </c>
      <c r="U86" s="16">
        <v>1318</v>
      </c>
      <c r="V86" s="16">
        <v>110</v>
      </c>
      <c r="W86" s="16">
        <v>689</v>
      </c>
      <c r="X86" s="16">
        <v>848</v>
      </c>
      <c r="Y86" s="16">
        <v>860</v>
      </c>
      <c r="Z86" s="16">
        <v>1526</v>
      </c>
      <c r="AA86" s="16" t="e">
        <f>NA()</f>
        <v>#N/A</v>
      </c>
      <c r="AB86" s="16">
        <v>3470</v>
      </c>
      <c r="AC86" s="16">
        <v>2077</v>
      </c>
      <c r="AD86" s="16">
        <v>810</v>
      </c>
      <c r="AE86" s="16">
        <v>1109</v>
      </c>
      <c r="AF86" s="16">
        <v>1469</v>
      </c>
      <c r="AG86" s="16">
        <v>73</v>
      </c>
      <c r="AH86" s="16">
        <v>0</v>
      </c>
      <c r="AI86" s="16">
        <v>1105</v>
      </c>
      <c r="AJ86" s="16">
        <v>232</v>
      </c>
      <c r="AK86" s="16">
        <v>9627</v>
      </c>
      <c r="AL86" s="16">
        <v>797</v>
      </c>
      <c r="AM86" s="16">
        <v>9222</v>
      </c>
      <c r="AN86" s="16">
        <v>6686</v>
      </c>
      <c r="AO86" s="16">
        <v>0</v>
      </c>
      <c r="AP86" s="16">
        <v>3396</v>
      </c>
      <c r="AQ86" s="16">
        <v>845</v>
      </c>
      <c r="AR86" s="16">
        <v>276</v>
      </c>
      <c r="AS86" s="16">
        <v>14158</v>
      </c>
      <c r="AT86" s="16">
        <v>197</v>
      </c>
      <c r="AU86" s="16">
        <v>2882</v>
      </c>
      <c r="AV86" s="16">
        <v>0</v>
      </c>
      <c r="AW86" s="16">
        <v>1942</v>
      </c>
      <c r="AX86" s="16">
        <v>3619</v>
      </c>
      <c r="AY86" s="16">
        <v>223</v>
      </c>
      <c r="AZ86" s="16">
        <v>40</v>
      </c>
      <c r="BA86" s="16">
        <v>22089</v>
      </c>
      <c r="BB86" s="16">
        <v>1525</v>
      </c>
      <c r="BC86" s="16">
        <v>2027</v>
      </c>
      <c r="BD86" s="16">
        <v>353</v>
      </c>
      <c r="BE86" s="16">
        <v>80</v>
      </c>
      <c r="BF86" s="16">
        <v>779</v>
      </c>
      <c r="BG86" s="56"/>
      <c r="BI86" s="13">
        <v>2010</v>
      </c>
      <c r="BJ86" s="13">
        <v>2011</v>
      </c>
      <c r="BK86" s="13">
        <v>2012</v>
      </c>
      <c r="BM86" s="13">
        <v>2010</v>
      </c>
      <c r="BN86" s="13">
        <v>2011</v>
      </c>
      <c r="BO86" s="13">
        <v>2012</v>
      </c>
      <c r="BS86" s="91"/>
    </row>
    <row r="87" spans="2:84" x14ac:dyDescent="0.25">
      <c r="B87" s="18" t="s">
        <v>28</v>
      </c>
      <c r="C87" s="15">
        <v>6515057</v>
      </c>
      <c r="D87" s="15">
        <v>5658768</v>
      </c>
      <c r="E87" s="15">
        <v>656441</v>
      </c>
      <c r="F87" s="17">
        <v>139830</v>
      </c>
      <c r="G87" s="16">
        <v>1201</v>
      </c>
      <c r="H87" s="16">
        <v>225</v>
      </c>
      <c r="I87" s="16">
        <v>1017</v>
      </c>
      <c r="J87" s="16">
        <v>167</v>
      </c>
      <c r="K87" s="16">
        <v>11556</v>
      </c>
      <c r="L87" s="16">
        <v>1388</v>
      </c>
      <c r="M87" s="16">
        <v>9445</v>
      </c>
      <c r="N87" s="16">
        <v>399</v>
      </c>
      <c r="O87" s="16">
        <v>676</v>
      </c>
      <c r="P87" s="16">
        <v>11396</v>
      </c>
      <c r="Q87" s="16">
        <v>3264</v>
      </c>
      <c r="R87" s="16">
        <v>733</v>
      </c>
      <c r="S87" s="16">
        <v>412</v>
      </c>
      <c r="T87" s="16">
        <v>2991</v>
      </c>
      <c r="U87" s="16">
        <v>640</v>
      </c>
      <c r="V87" s="16">
        <v>138</v>
      </c>
      <c r="W87" s="16">
        <v>969</v>
      </c>
      <c r="X87" s="16">
        <v>180</v>
      </c>
      <c r="Y87" s="16">
        <v>977</v>
      </c>
      <c r="Z87" s="16">
        <v>4006</v>
      </c>
      <c r="AA87" s="16">
        <v>2762</v>
      </c>
      <c r="AB87" s="16" t="e">
        <f>NA()</f>
        <v>#N/A</v>
      </c>
      <c r="AC87" s="16">
        <v>2629</v>
      </c>
      <c r="AD87" s="16">
        <v>862</v>
      </c>
      <c r="AE87" s="16">
        <v>356</v>
      </c>
      <c r="AF87" s="16">
        <v>1261</v>
      </c>
      <c r="AG87" s="16">
        <v>596</v>
      </c>
      <c r="AH87" s="16">
        <v>637</v>
      </c>
      <c r="AI87" s="16">
        <v>163</v>
      </c>
      <c r="AJ87" s="16">
        <v>12010</v>
      </c>
      <c r="AK87" s="16">
        <v>8332</v>
      </c>
      <c r="AL87" s="16">
        <v>199</v>
      </c>
      <c r="AM87" s="16">
        <v>19431</v>
      </c>
      <c r="AN87" s="16">
        <v>3964</v>
      </c>
      <c r="AO87" s="16">
        <v>61</v>
      </c>
      <c r="AP87" s="16">
        <v>1757</v>
      </c>
      <c r="AQ87" s="16">
        <v>90</v>
      </c>
      <c r="AR87" s="16">
        <v>178</v>
      </c>
      <c r="AS87" s="16">
        <v>6538</v>
      </c>
      <c r="AT87" s="16">
        <v>10182</v>
      </c>
      <c r="AU87" s="16">
        <v>1621</v>
      </c>
      <c r="AV87" s="16">
        <v>44</v>
      </c>
      <c r="AW87" s="16">
        <v>371</v>
      </c>
      <c r="AX87" s="16">
        <v>5203</v>
      </c>
      <c r="AY87" s="16">
        <v>548</v>
      </c>
      <c r="AZ87" s="16">
        <v>2246</v>
      </c>
      <c r="BA87" s="16">
        <v>2984</v>
      </c>
      <c r="BB87" s="16">
        <v>1673</v>
      </c>
      <c r="BC87" s="16">
        <v>911</v>
      </c>
      <c r="BD87" s="16">
        <v>441</v>
      </c>
      <c r="BE87" s="16">
        <v>0</v>
      </c>
      <c r="BF87" s="16">
        <v>4413</v>
      </c>
      <c r="BG87" s="56"/>
      <c r="BI87">
        <f>C177</f>
        <v>305628607</v>
      </c>
      <c r="BJ87">
        <f>C118</f>
        <v>307900319</v>
      </c>
      <c r="BK87">
        <f>C59</f>
        <v>310212755</v>
      </c>
      <c r="BM87">
        <f>D177</f>
        <v>258552348</v>
      </c>
      <c r="BN87">
        <f>D118</f>
        <v>261087925</v>
      </c>
      <c r="BO87">
        <f>D59</f>
        <v>263612596</v>
      </c>
      <c r="BS87" s="91"/>
    </row>
    <row r="88" spans="2:84" x14ac:dyDescent="0.25">
      <c r="B88" s="18" t="s">
        <v>29</v>
      </c>
      <c r="C88" s="15">
        <v>9766574</v>
      </c>
      <c r="D88" s="15">
        <v>8340767</v>
      </c>
      <c r="E88" s="15">
        <v>1242917</v>
      </c>
      <c r="F88" s="17">
        <v>139158</v>
      </c>
      <c r="G88" s="16">
        <v>3527</v>
      </c>
      <c r="H88" s="16">
        <v>3456</v>
      </c>
      <c r="I88" s="16">
        <v>3840</v>
      </c>
      <c r="J88" s="16">
        <v>2054</v>
      </c>
      <c r="K88" s="16">
        <v>7793</v>
      </c>
      <c r="L88" s="16">
        <v>3425</v>
      </c>
      <c r="M88" s="16">
        <v>1656</v>
      </c>
      <c r="N88" s="16">
        <v>0</v>
      </c>
      <c r="O88" s="16">
        <v>256</v>
      </c>
      <c r="P88" s="16">
        <v>17712</v>
      </c>
      <c r="Q88" s="16">
        <v>4254</v>
      </c>
      <c r="R88" s="16">
        <v>630</v>
      </c>
      <c r="S88" s="16">
        <v>882</v>
      </c>
      <c r="T88" s="16">
        <v>9897</v>
      </c>
      <c r="U88" s="16">
        <v>7668</v>
      </c>
      <c r="V88" s="16">
        <v>1709</v>
      </c>
      <c r="W88" s="16">
        <v>1148</v>
      </c>
      <c r="X88" s="16">
        <v>2578</v>
      </c>
      <c r="Y88" s="16">
        <v>955</v>
      </c>
      <c r="Z88" s="16">
        <v>599</v>
      </c>
      <c r="AA88" s="16">
        <v>1035</v>
      </c>
      <c r="AB88" s="16">
        <v>2861</v>
      </c>
      <c r="AC88" s="16" t="e">
        <f>NA()</f>
        <v>#N/A</v>
      </c>
      <c r="AD88" s="16">
        <v>2671</v>
      </c>
      <c r="AE88" s="16">
        <v>715</v>
      </c>
      <c r="AF88" s="16">
        <v>2509</v>
      </c>
      <c r="AG88" s="16">
        <v>84</v>
      </c>
      <c r="AH88" s="16">
        <v>439</v>
      </c>
      <c r="AI88" s="16">
        <v>1215</v>
      </c>
      <c r="AJ88" s="16">
        <v>73</v>
      </c>
      <c r="AK88" s="16">
        <v>1849</v>
      </c>
      <c r="AL88" s="16">
        <v>508</v>
      </c>
      <c r="AM88" s="16">
        <v>6087</v>
      </c>
      <c r="AN88" s="16">
        <v>3405</v>
      </c>
      <c r="AO88" s="16">
        <v>159</v>
      </c>
      <c r="AP88" s="16">
        <v>11224</v>
      </c>
      <c r="AQ88" s="16">
        <v>917</v>
      </c>
      <c r="AR88" s="16">
        <v>647</v>
      </c>
      <c r="AS88" s="16">
        <v>2864</v>
      </c>
      <c r="AT88" s="16">
        <v>385</v>
      </c>
      <c r="AU88" s="16">
        <v>2185</v>
      </c>
      <c r="AV88" s="16">
        <v>571</v>
      </c>
      <c r="AW88" s="16">
        <v>3106</v>
      </c>
      <c r="AX88" s="16">
        <v>9935</v>
      </c>
      <c r="AY88" s="16">
        <v>642</v>
      </c>
      <c r="AZ88" s="16">
        <v>0</v>
      </c>
      <c r="BA88" s="16">
        <v>2327</v>
      </c>
      <c r="BB88" s="16">
        <v>1430</v>
      </c>
      <c r="BC88" s="16">
        <v>417</v>
      </c>
      <c r="BD88" s="16">
        <v>4018</v>
      </c>
      <c r="BE88" s="16">
        <v>841</v>
      </c>
      <c r="BF88" s="16">
        <v>908</v>
      </c>
      <c r="BG88" s="56"/>
      <c r="BS88" s="91"/>
    </row>
    <row r="89" spans="2:84" x14ac:dyDescent="0.25">
      <c r="B89" s="18" t="s">
        <v>30</v>
      </c>
      <c r="C89" s="15">
        <v>5277329</v>
      </c>
      <c r="D89" s="15">
        <v>4505462</v>
      </c>
      <c r="E89" s="15">
        <v>646176</v>
      </c>
      <c r="F89" s="17">
        <v>101029</v>
      </c>
      <c r="G89" s="16">
        <v>123</v>
      </c>
      <c r="H89" s="16">
        <v>893</v>
      </c>
      <c r="I89" s="16">
        <v>2314</v>
      </c>
      <c r="J89" s="16">
        <v>951</v>
      </c>
      <c r="K89" s="16">
        <v>6638</v>
      </c>
      <c r="L89" s="16">
        <v>2662</v>
      </c>
      <c r="M89" s="16">
        <v>74</v>
      </c>
      <c r="N89" s="16">
        <v>86</v>
      </c>
      <c r="O89" s="16">
        <v>367</v>
      </c>
      <c r="P89" s="16">
        <v>2820</v>
      </c>
      <c r="Q89" s="16">
        <v>840</v>
      </c>
      <c r="R89" s="16">
        <v>901</v>
      </c>
      <c r="S89" s="16">
        <v>402</v>
      </c>
      <c r="T89" s="16">
        <v>8209</v>
      </c>
      <c r="U89" s="16">
        <v>786</v>
      </c>
      <c r="V89" s="16">
        <v>6175</v>
      </c>
      <c r="W89" s="16">
        <v>606</v>
      </c>
      <c r="X89" s="16">
        <v>755</v>
      </c>
      <c r="Y89" s="16">
        <v>573</v>
      </c>
      <c r="Z89" s="16">
        <v>321</v>
      </c>
      <c r="AA89" s="16">
        <v>424</v>
      </c>
      <c r="AB89" s="16">
        <v>970</v>
      </c>
      <c r="AC89" s="16">
        <v>5164</v>
      </c>
      <c r="AD89" s="16" t="e">
        <f>NA()</f>
        <v>#N/A</v>
      </c>
      <c r="AE89" s="16">
        <v>549</v>
      </c>
      <c r="AF89" s="16">
        <v>1345</v>
      </c>
      <c r="AG89" s="16">
        <v>1457</v>
      </c>
      <c r="AH89" s="16">
        <v>1936</v>
      </c>
      <c r="AI89" s="16">
        <v>2682</v>
      </c>
      <c r="AJ89" s="16">
        <v>21</v>
      </c>
      <c r="AK89" s="16">
        <v>631</v>
      </c>
      <c r="AL89" s="16">
        <v>540</v>
      </c>
      <c r="AM89" s="16">
        <v>2416</v>
      </c>
      <c r="AN89" s="16">
        <v>845</v>
      </c>
      <c r="AO89" s="16">
        <v>7574</v>
      </c>
      <c r="AP89" s="16">
        <v>1961</v>
      </c>
      <c r="AQ89" s="16">
        <v>546</v>
      </c>
      <c r="AR89" s="16">
        <v>1800</v>
      </c>
      <c r="AS89" s="16">
        <v>870</v>
      </c>
      <c r="AT89" s="16">
        <v>0</v>
      </c>
      <c r="AU89" s="16">
        <v>447</v>
      </c>
      <c r="AV89" s="16">
        <v>5305</v>
      </c>
      <c r="AW89" s="16">
        <v>874</v>
      </c>
      <c r="AX89" s="16">
        <v>3062</v>
      </c>
      <c r="AY89" s="16">
        <v>919</v>
      </c>
      <c r="AZ89" s="16">
        <v>177</v>
      </c>
      <c r="BA89" s="16">
        <v>1034</v>
      </c>
      <c r="BB89" s="16">
        <v>1413</v>
      </c>
      <c r="BC89" s="16">
        <v>92</v>
      </c>
      <c r="BD89" s="16">
        <v>19255</v>
      </c>
      <c r="BE89" s="16">
        <v>224</v>
      </c>
      <c r="BF89" s="16">
        <v>54</v>
      </c>
      <c r="BG89" s="56"/>
      <c r="BI89" t="s">
        <v>67</v>
      </c>
      <c r="BM89" t="s">
        <v>71</v>
      </c>
      <c r="BS89" s="91"/>
    </row>
    <row r="90" spans="2:84" x14ac:dyDescent="0.25">
      <c r="B90" s="18" t="s">
        <v>31</v>
      </c>
      <c r="C90" s="15">
        <v>2943021</v>
      </c>
      <c r="D90" s="15">
        <v>2534036</v>
      </c>
      <c r="E90" s="15">
        <v>332934</v>
      </c>
      <c r="F90" s="17">
        <v>68511</v>
      </c>
      <c r="G90" s="16">
        <v>8922</v>
      </c>
      <c r="H90" s="16">
        <v>117</v>
      </c>
      <c r="I90" s="16">
        <v>556</v>
      </c>
      <c r="J90" s="16">
        <v>2315</v>
      </c>
      <c r="K90" s="16">
        <v>4723</v>
      </c>
      <c r="L90" s="16">
        <v>484</v>
      </c>
      <c r="M90" s="16">
        <v>54</v>
      </c>
      <c r="N90" s="16">
        <v>0</v>
      </c>
      <c r="O90" s="16">
        <v>415</v>
      </c>
      <c r="P90" s="16">
        <v>6152</v>
      </c>
      <c r="Q90" s="16">
        <v>3136</v>
      </c>
      <c r="R90" s="16">
        <v>369</v>
      </c>
      <c r="S90" s="16">
        <v>55</v>
      </c>
      <c r="T90" s="16">
        <v>2068</v>
      </c>
      <c r="U90" s="16">
        <v>611</v>
      </c>
      <c r="V90" s="16">
        <v>650</v>
      </c>
      <c r="W90" s="16">
        <v>66</v>
      </c>
      <c r="X90" s="16">
        <v>1626</v>
      </c>
      <c r="Y90" s="16">
        <v>7139</v>
      </c>
      <c r="Z90" s="16">
        <v>0</v>
      </c>
      <c r="AA90" s="16">
        <v>265</v>
      </c>
      <c r="AB90" s="16">
        <v>1445</v>
      </c>
      <c r="AC90" s="16">
        <v>1610</v>
      </c>
      <c r="AD90" s="16">
        <v>614</v>
      </c>
      <c r="AE90" s="16" t="e">
        <f>NA()</f>
        <v>#N/A</v>
      </c>
      <c r="AF90" s="16">
        <v>1581</v>
      </c>
      <c r="AG90" s="16">
        <v>0</v>
      </c>
      <c r="AH90" s="16">
        <v>118</v>
      </c>
      <c r="AI90" s="16">
        <v>84</v>
      </c>
      <c r="AJ90" s="16">
        <v>65</v>
      </c>
      <c r="AK90" s="16">
        <v>269</v>
      </c>
      <c r="AL90" s="16">
        <v>1075</v>
      </c>
      <c r="AM90" s="16">
        <v>364</v>
      </c>
      <c r="AN90" s="16">
        <v>483</v>
      </c>
      <c r="AO90" s="16">
        <v>0</v>
      </c>
      <c r="AP90" s="16">
        <v>991</v>
      </c>
      <c r="AQ90" s="16">
        <v>566</v>
      </c>
      <c r="AR90" s="16">
        <v>74</v>
      </c>
      <c r="AS90" s="16">
        <v>2568</v>
      </c>
      <c r="AT90" s="16">
        <v>41</v>
      </c>
      <c r="AU90" s="16">
        <v>398</v>
      </c>
      <c r="AV90" s="16">
        <v>6</v>
      </c>
      <c r="AW90" s="16">
        <v>7683</v>
      </c>
      <c r="AX90" s="16">
        <v>5243</v>
      </c>
      <c r="AY90" s="16">
        <v>332</v>
      </c>
      <c r="AZ90" s="16">
        <v>0</v>
      </c>
      <c r="BA90" s="16">
        <v>1453</v>
      </c>
      <c r="BB90" s="16">
        <v>286</v>
      </c>
      <c r="BC90" s="16">
        <v>303</v>
      </c>
      <c r="BD90" s="16">
        <v>1136</v>
      </c>
      <c r="BE90" s="16">
        <v>0</v>
      </c>
      <c r="BF90" s="16">
        <v>318</v>
      </c>
      <c r="BG90" s="56"/>
      <c r="BI90" s="13">
        <v>2010</v>
      </c>
      <c r="BJ90" s="13">
        <v>2011</v>
      </c>
      <c r="BK90" s="13">
        <v>2012</v>
      </c>
      <c r="BM90" s="13">
        <v>2010</v>
      </c>
      <c r="BN90" s="13">
        <v>2011</v>
      </c>
      <c r="BO90" s="13">
        <v>2012</v>
      </c>
      <c r="BS90" s="91"/>
    </row>
    <row r="91" spans="2:84" x14ac:dyDescent="0.25">
      <c r="B91" s="18" t="s">
        <v>32</v>
      </c>
      <c r="C91" s="15">
        <v>5937896</v>
      </c>
      <c r="D91" s="15">
        <v>4963040</v>
      </c>
      <c r="E91" s="15">
        <v>801046</v>
      </c>
      <c r="F91" s="17">
        <v>149439</v>
      </c>
      <c r="G91" s="16">
        <v>1395</v>
      </c>
      <c r="H91" s="16">
        <v>2043</v>
      </c>
      <c r="I91" s="16">
        <v>2356</v>
      </c>
      <c r="J91" s="16">
        <v>6168</v>
      </c>
      <c r="K91" s="16">
        <v>8386</v>
      </c>
      <c r="L91" s="16">
        <v>3144</v>
      </c>
      <c r="M91" s="16">
        <v>1516</v>
      </c>
      <c r="N91" s="16">
        <v>0</v>
      </c>
      <c r="O91" s="16">
        <v>215</v>
      </c>
      <c r="P91" s="16">
        <v>4513</v>
      </c>
      <c r="Q91" s="16">
        <v>2964</v>
      </c>
      <c r="R91" s="16">
        <v>871</v>
      </c>
      <c r="S91" s="16">
        <v>560</v>
      </c>
      <c r="T91" s="16">
        <v>20161</v>
      </c>
      <c r="U91" s="16">
        <v>4404</v>
      </c>
      <c r="V91" s="16">
        <v>4811</v>
      </c>
      <c r="W91" s="16">
        <v>20884</v>
      </c>
      <c r="X91" s="16">
        <v>1993</v>
      </c>
      <c r="Y91" s="16">
        <v>1728</v>
      </c>
      <c r="Z91" s="16">
        <v>291</v>
      </c>
      <c r="AA91" s="16">
        <v>716</v>
      </c>
      <c r="AB91" s="16">
        <v>463</v>
      </c>
      <c r="AC91" s="16">
        <v>2830</v>
      </c>
      <c r="AD91" s="16">
        <v>2026</v>
      </c>
      <c r="AE91" s="16">
        <v>1641</v>
      </c>
      <c r="AF91" s="16" t="e">
        <f>NA()</f>
        <v>#N/A</v>
      </c>
      <c r="AG91" s="16">
        <v>845</v>
      </c>
      <c r="AH91" s="16">
        <v>4860</v>
      </c>
      <c r="AI91" s="16">
        <v>1544</v>
      </c>
      <c r="AJ91" s="16">
        <v>769</v>
      </c>
      <c r="AK91" s="16">
        <v>1114</v>
      </c>
      <c r="AL91" s="16">
        <v>1016</v>
      </c>
      <c r="AM91" s="16">
        <v>2904</v>
      </c>
      <c r="AN91" s="16">
        <v>3669</v>
      </c>
      <c r="AO91" s="16">
        <v>977</v>
      </c>
      <c r="AP91" s="16">
        <v>3240</v>
      </c>
      <c r="AQ91" s="16">
        <v>6073</v>
      </c>
      <c r="AR91" s="16">
        <v>777</v>
      </c>
      <c r="AS91" s="16">
        <v>1810</v>
      </c>
      <c r="AT91" s="16">
        <v>359</v>
      </c>
      <c r="AU91" s="16">
        <v>267</v>
      </c>
      <c r="AV91" s="16">
        <v>361</v>
      </c>
      <c r="AW91" s="16">
        <v>2676</v>
      </c>
      <c r="AX91" s="16">
        <v>10293</v>
      </c>
      <c r="AY91" s="16">
        <v>1697</v>
      </c>
      <c r="AZ91" s="16">
        <v>88</v>
      </c>
      <c r="BA91" s="16">
        <v>2684</v>
      </c>
      <c r="BB91" s="16">
        <v>2518</v>
      </c>
      <c r="BC91" s="16">
        <v>196</v>
      </c>
      <c r="BD91" s="16">
        <v>1503</v>
      </c>
      <c r="BE91" s="16">
        <v>1120</v>
      </c>
      <c r="BF91" s="16">
        <v>709</v>
      </c>
      <c r="BG91" s="56"/>
      <c r="BI91">
        <f>F177</f>
        <v>6743229</v>
      </c>
      <c r="BJ91">
        <f>F118</f>
        <v>6987416</v>
      </c>
      <c r="BK91">
        <f>F59</f>
        <v>7070345</v>
      </c>
      <c r="BM91">
        <f>E177</f>
        <v>38582885</v>
      </c>
      <c r="BN91">
        <f>E118</f>
        <v>37998701</v>
      </c>
      <c r="BO91" s="86">
        <f>E59</f>
        <v>37696597</v>
      </c>
      <c r="BS91" s="91"/>
    </row>
    <row r="92" spans="2:84" x14ac:dyDescent="0.25">
      <c r="B92" s="18" t="s">
        <v>33</v>
      </c>
      <c r="C92" s="15">
        <v>987076</v>
      </c>
      <c r="D92" s="15">
        <v>828254</v>
      </c>
      <c r="E92" s="15">
        <v>122210</v>
      </c>
      <c r="F92" s="17">
        <v>33553</v>
      </c>
      <c r="G92" s="16">
        <v>449</v>
      </c>
      <c r="H92" s="16">
        <v>1118</v>
      </c>
      <c r="I92" s="16">
        <v>1971</v>
      </c>
      <c r="J92" s="16">
        <v>49</v>
      </c>
      <c r="K92" s="16">
        <v>3033</v>
      </c>
      <c r="L92" s="16">
        <v>2856</v>
      </c>
      <c r="M92" s="16">
        <v>58</v>
      </c>
      <c r="N92" s="16">
        <v>365</v>
      </c>
      <c r="O92" s="16">
        <v>0</v>
      </c>
      <c r="P92" s="16">
        <v>291</v>
      </c>
      <c r="Q92" s="16">
        <v>231</v>
      </c>
      <c r="R92" s="16">
        <v>32</v>
      </c>
      <c r="S92" s="16">
        <v>1543</v>
      </c>
      <c r="T92" s="16">
        <v>765</v>
      </c>
      <c r="U92" s="16">
        <v>646</v>
      </c>
      <c r="V92" s="16">
        <v>417</v>
      </c>
      <c r="W92" s="16">
        <v>845</v>
      </c>
      <c r="X92" s="16">
        <v>0</v>
      </c>
      <c r="Y92" s="16">
        <v>0</v>
      </c>
      <c r="Z92" s="16">
        <v>71</v>
      </c>
      <c r="AA92" s="16">
        <v>57</v>
      </c>
      <c r="AB92" s="16">
        <v>10</v>
      </c>
      <c r="AC92" s="16">
        <v>353</v>
      </c>
      <c r="AD92" s="16">
        <v>969</v>
      </c>
      <c r="AE92" s="16">
        <v>0</v>
      </c>
      <c r="AF92" s="16">
        <v>158</v>
      </c>
      <c r="AG92" s="16" t="e">
        <f>NA()</f>
        <v>#N/A</v>
      </c>
      <c r="AH92" s="16">
        <v>384</v>
      </c>
      <c r="AI92" s="16">
        <v>688</v>
      </c>
      <c r="AJ92" s="16">
        <v>0</v>
      </c>
      <c r="AK92" s="16">
        <v>889</v>
      </c>
      <c r="AL92" s="16">
        <v>264</v>
      </c>
      <c r="AM92" s="16">
        <v>422</v>
      </c>
      <c r="AN92" s="16">
        <v>1173</v>
      </c>
      <c r="AO92" s="16">
        <v>360</v>
      </c>
      <c r="AP92" s="16">
        <v>321</v>
      </c>
      <c r="AQ92" s="16">
        <v>96</v>
      </c>
      <c r="AR92" s="16">
        <v>1959</v>
      </c>
      <c r="AS92" s="16">
        <v>840</v>
      </c>
      <c r="AT92" s="16">
        <v>0</v>
      </c>
      <c r="AU92" s="16">
        <v>77</v>
      </c>
      <c r="AV92" s="16">
        <v>227</v>
      </c>
      <c r="AW92" s="16">
        <v>266</v>
      </c>
      <c r="AX92" s="16">
        <v>1329</v>
      </c>
      <c r="AY92" s="16">
        <v>1232</v>
      </c>
      <c r="AZ92" s="16">
        <v>53</v>
      </c>
      <c r="BA92" s="16">
        <v>278</v>
      </c>
      <c r="BB92" s="16">
        <v>3835</v>
      </c>
      <c r="BC92" s="16">
        <v>14</v>
      </c>
      <c r="BD92" s="16">
        <v>146</v>
      </c>
      <c r="BE92" s="16">
        <v>2413</v>
      </c>
      <c r="BF92" s="16">
        <v>353</v>
      </c>
      <c r="BG92" s="56"/>
      <c r="BS92" s="91"/>
    </row>
    <row r="93" spans="2:84" x14ac:dyDescent="0.25">
      <c r="B93" s="18" t="s">
        <v>34</v>
      </c>
      <c r="C93" s="15">
        <v>1817126</v>
      </c>
      <c r="D93" s="15">
        <v>1505191</v>
      </c>
      <c r="E93" s="15">
        <v>253269</v>
      </c>
      <c r="F93" s="17">
        <v>52070</v>
      </c>
      <c r="G93" s="16">
        <v>169</v>
      </c>
      <c r="H93" s="16">
        <v>721</v>
      </c>
      <c r="I93" s="16">
        <v>1646</v>
      </c>
      <c r="J93" s="16">
        <v>161</v>
      </c>
      <c r="K93" s="16">
        <v>5124</v>
      </c>
      <c r="L93" s="16">
        <v>3245</v>
      </c>
      <c r="M93" s="16">
        <v>381</v>
      </c>
      <c r="N93" s="16">
        <v>0</v>
      </c>
      <c r="O93" s="16">
        <v>29</v>
      </c>
      <c r="P93" s="16">
        <v>1105</v>
      </c>
      <c r="Q93" s="16">
        <v>434</v>
      </c>
      <c r="R93" s="16">
        <v>275</v>
      </c>
      <c r="S93" s="16">
        <v>506</v>
      </c>
      <c r="T93" s="16">
        <v>1415</v>
      </c>
      <c r="U93" s="16">
        <v>615</v>
      </c>
      <c r="V93" s="16">
        <v>9575</v>
      </c>
      <c r="W93" s="16">
        <v>3040</v>
      </c>
      <c r="X93" s="16">
        <v>352</v>
      </c>
      <c r="Y93" s="16">
        <v>222</v>
      </c>
      <c r="Z93" s="16">
        <v>122</v>
      </c>
      <c r="AA93" s="16">
        <v>318</v>
      </c>
      <c r="AB93" s="16">
        <v>0</v>
      </c>
      <c r="AC93" s="16">
        <v>683</v>
      </c>
      <c r="AD93" s="16">
        <v>1455</v>
      </c>
      <c r="AE93" s="16">
        <v>424</v>
      </c>
      <c r="AF93" s="16">
        <v>1848</v>
      </c>
      <c r="AG93" s="16">
        <v>64</v>
      </c>
      <c r="AH93" s="16" t="e">
        <f>NA()</f>
        <v>#N/A</v>
      </c>
      <c r="AI93" s="16">
        <v>240</v>
      </c>
      <c r="AJ93" s="16">
        <v>0</v>
      </c>
      <c r="AK93" s="16">
        <v>119</v>
      </c>
      <c r="AL93" s="16">
        <v>242</v>
      </c>
      <c r="AM93" s="16">
        <v>544</v>
      </c>
      <c r="AN93" s="16">
        <v>829</v>
      </c>
      <c r="AO93" s="16">
        <v>292</v>
      </c>
      <c r="AP93" s="16">
        <v>268</v>
      </c>
      <c r="AQ93" s="16">
        <v>1255</v>
      </c>
      <c r="AR93" s="16">
        <v>1556</v>
      </c>
      <c r="AS93" s="16">
        <v>252</v>
      </c>
      <c r="AT93" s="16">
        <v>0</v>
      </c>
      <c r="AU93" s="16">
        <v>243</v>
      </c>
      <c r="AV93" s="16">
        <v>2999</v>
      </c>
      <c r="AW93" s="16">
        <v>226</v>
      </c>
      <c r="AX93" s="16">
        <v>5343</v>
      </c>
      <c r="AY93" s="16">
        <v>734</v>
      </c>
      <c r="AZ93" s="16">
        <v>0</v>
      </c>
      <c r="BA93" s="16">
        <v>615</v>
      </c>
      <c r="BB93" s="16">
        <v>835</v>
      </c>
      <c r="BC93" s="16">
        <v>24</v>
      </c>
      <c r="BD93" s="16">
        <v>560</v>
      </c>
      <c r="BE93" s="16">
        <v>965</v>
      </c>
      <c r="BF93" s="16">
        <v>0</v>
      </c>
      <c r="BG93" s="56"/>
      <c r="BH93" t="s">
        <v>68</v>
      </c>
      <c r="BI93" s="13">
        <f>SUM(BI91:BK91)</f>
        <v>20800990</v>
      </c>
      <c r="BS93" s="91"/>
    </row>
    <row r="94" spans="2:84" ht="15.75" thickBot="1" x14ac:dyDescent="0.3">
      <c r="B94" s="18" t="s">
        <v>35</v>
      </c>
      <c r="C94" s="15">
        <v>2688336</v>
      </c>
      <c r="D94" s="15">
        <v>2084668</v>
      </c>
      <c r="E94" s="15">
        <v>480317</v>
      </c>
      <c r="F94" s="17">
        <v>110345</v>
      </c>
      <c r="G94" s="16">
        <v>280</v>
      </c>
      <c r="H94" s="16">
        <v>597</v>
      </c>
      <c r="I94" s="16">
        <v>10142</v>
      </c>
      <c r="J94" s="16">
        <v>310</v>
      </c>
      <c r="K94" s="16">
        <v>40114</v>
      </c>
      <c r="L94" s="16">
        <v>2714</v>
      </c>
      <c r="M94" s="16">
        <v>189</v>
      </c>
      <c r="N94" s="16">
        <v>184</v>
      </c>
      <c r="O94" s="16">
        <v>983</v>
      </c>
      <c r="P94" s="16">
        <v>2923</v>
      </c>
      <c r="Q94" s="16">
        <v>1731</v>
      </c>
      <c r="R94" s="16">
        <v>4093</v>
      </c>
      <c r="S94" s="16">
        <v>3929</v>
      </c>
      <c r="T94" s="16">
        <v>1668</v>
      </c>
      <c r="U94" s="16">
        <v>855</v>
      </c>
      <c r="V94" s="16">
        <v>114</v>
      </c>
      <c r="W94" s="16">
        <v>602</v>
      </c>
      <c r="X94" s="16">
        <v>628</v>
      </c>
      <c r="Y94" s="16">
        <v>78</v>
      </c>
      <c r="Z94" s="16">
        <v>49</v>
      </c>
      <c r="AA94" s="16">
        <v>931</v>
      </c>
      <c r="AB94" s="16">
        <v>256</v>
      </c>
      <c r="AC94" s="16">
        <v>1663</v>
      </c>
      <c r="AD94" s="16">
        <v>1055</v>
      </c>
      <c r="AE94" s="16">
        <v>203</v>
      </c>
      <c r="AF94" s="16">
        <v>335</v>
      </c>
      <c r="AG94" s="16">
        <v>1137</v>
      </c>
      <c r="AH94" s="16">
        <v>32</v>
      </c>
      <c r="AI94" s="16" t="e">
        <f>NA()</f>
        <v>#N/A</v>
      </c>
      <c r="AJ94" s="16">
        <v>0</v>
      </c>
      <c r="AK94" s="16">
        <v>2118</v>
      </c>
      <c r="AL94" s="16">
        <v>2136</v>
      </c>
      <c r="AM94" s="16">
        <v>1516</v>
      </c>
      <c r="AN94" s="16">
        <v>1333</v>
      </c>
      <c r="AO94" s="16">
        <v>0</v>
      </c>
      <c r="AP94" s="16">
        <v>1354</v>
      </c>
      <c r="AQ94" s="16">
        <v>258</v>
      </c>
      <c r="AR94" s="16">
        <v>1691</v>
      </c>
      <c r="AS94" s="16">
        <v>570</v>
      </c>
      <c r="AT94" s="16">
        <v>86</v>
      </c>
      <c r="AU94" s="16">
        <v>165</v>
      </c>
      <c r="AV94" s="16">
        <v>588</v>
      </c>
      <c r="AW94" s="16">
        <v>96</v>
      </c>
      <c r="AX94" s="16">
        <v>7249</v>
      </c>
      <c r="AY94" s="16">
        <v>3365</v>
      </c>
      <c r="AZ94" s="16">
        <v>0</v>
      </c>
      <c r="BA94" s="16">
        <v>1740</v>
      </c>
      <c r="BB94" s="16">
        <v>4680</v>
      </c>
      <c r="BC94" s="16">
        <v>0</v>
      </c>
      <c r="BD94" s="16">
        <v>2672</v>
      </c>
      <c r="BE94" s="16">
        <v>933</v>
      </c>
      <c r="BF94" s="16">
        <v>153</v>
      </c>
      <c r="BG94" s="56"/>
      <c r="BH94" t="s">
        <v>69</v>
      </c>
      <c r="BI94">
        <f>CHOOSE(BI11,BI91,BJ91,BK91)</f>
        <v>7070345</v>
      </c>
    </row>
    <row r="95" spans="2:84" ht="15.75" thickBot="1" x14ac:dyDescent="0.3">
      <c r="B95" s="18" t="s">
        <v>36</v>
      </c>
      <c r="C95" s="15">
        <v>1305678</v>
      </c>
      <c r="D95" s="15">
        <v>1141236</v>
      </c>
      <c r="E95" s="15">
        <v>122129</v>
      </c>
      <c r="F95" s="17">
        <v>37000</v>
      </c>
      <c r="G95" s="16">
        <v>193</v>
      </c>
      <c r="H95" s="16">
        <v>0</v>
      </c>
      <c r="I95" s="16">
        <v>246</v>
      </c>
      <c r="J95" s="16">
        <v>22</v>
      </c>
      <c r="K95" s="16">
        <v>547</v>
      </c>
      <c r="L95" s="16">
        <v>403</v>
      </c>
      <c r="M95" s="16">
        <v>1617</v>
      </c>
      <c r="N95" s="16">
        <v>20</v>
      </c>
      <c r="O95" s="16">
        <v>68</v>
      </c>
      <c r="P95" s="16">
        <v>1970</v>
      </c>
      <c r="Q95" s="16">
        <v>535</v>
      </c>
      <c r="R95" s="16">
        <v>0</v>
      </c>
      <c r="S95" s="16">
        <v>0</v>
      </c>
      <c r="T95" s="16">
        <v>478</v>
      </c>
      <c r="U95" s="16">
        <v>470</v>
      </c>
      <c r="V95" s="16">
        <v>47</v>
      </c>
      <c r="W95" s="16">
        <v>0</v>
      </c>
      <c r="X95" s="16">
        <v>0</v>
      </c>
      <c r="Y95" s="16">
        <v>0</v>
      </c>
      <c r="Z95" s="16">
        <v>3080</v>
      </c>
      <c r="AA95" s="16">
        <v>222</v>
      </c>
      <c r="AB95" s="16">
        <v>15526</v>
      </c>
      <c r="AC95" s="16">
        <v>155</v>
      </c>
      <c r="AD95" s="16">
        <v>104</v>
      </c>
      <c r="AE95" s="16">
        <v>160</v>
      </c>
      <c r="AF95" s="16">
        <v>153</v>
      </c>
      <c r="AG95" s="16">
        <v>230</v>
      </c>
      <c r="AH95" s="16">
        <v>33</v>
      </c>
      <c r="AI95" s="16">
        <v>186</v>
      </c>
      <c r="AJ95" s="16" t="e">
        <f>NA()</f>
        <v>#N/A</v>
      </c>
      <c r="AK95" s="16">
        <v>294</v>
      </c>
      <c r="AL95" s="16">
        <v>186</v>
      </c>
      <c r="AM95" s="16">
        <v>1471</v>
      </c>
      <c r="AN95" s="16">
        <v>1297</v>
      </c>
      <c r="AO95" s="16">
        <v>47</v>
      </c>
      <c r="AP95" s="16">
        <v>248</v>
      </c>
      <c r="AQ95" s="16">
        <v>0</v>
      </c>
      <c r="AR95" s="16">
        <v>198</v>
      </c>
      <c r="AS95" s="16">
        <v>1015</v>
      </c>
      <c r="AT95" s="16">
        <v>608</v>
      </c>
      <c r="AU95" s="16">
        <v>588</v>
      </c>
      <c r="AV95" s="16">
        <v>86</v>
      </c>
      <c r="AW95" s="16">
        <v>126</v>
      </c>
      <c r="AX95" s="16">
        <v>605</v>
      </c>
      <c r="AY95" s="16">
        <v>158</v>
      </c>
      <c r="AZ95" s="16">
        <v>2138</v>
      </c>
      <c r="BA95" s="16">
        <v>880</v>
      </c>
      <c r="BB95" s="16">
        <v>428</v>
      </c>
      <c r="BC95" s="16">
        <v>0</v>
      </c>
      <c r="BD95" s="16">
        <v>0</v>
      </c>
      <c r="BE95" s="16">
        <v>162</v>
      </c>
      <c r="BF95" s="16">
        <v>0</v>
      </c>
      <c r="BG95" s="56"/>
      <c r="BH95" t="s">
        <v>127</v>
      </c>
      <c r="BI95" s="85">
        <f>CHOOSE(BI8,BI94,BI93)</f>
        <v>7070345</v>
      </c>
    </row>
    <row r="96" spans="2:84" x14ac:dyDescent="0.25">
      <c r="B96" s="18" t="s">
        <v>37</v>
      </c>
      <c r="C96" s="14">
        <v>8719952</v>
      </c>
      <c r="D96" s="14">
        <v>7825661</v>
      </c>
      <c r="E96" s="14">
        <v>693380</v>
      </c>
      <c r="F96" s="17">
        <v>140194</v>
      </c>
      <c r="G96" s="16">
        <v>189</v>
      </c>
      <c r="H96" s="16">
        <v>1198</v>
      </c>
      <c r="I96" s="16">
        <v>3784</v>
      </c>
      <c r="J96" s="16">
        <v>57</v>
      </c>
      <c r="K96" s="16">
        <v>5986</v>
      </c>
      <c r="L96" s="16">
        <v>2203</v>
      </c>
      <c r="M96" s="16">
        <v>1924</v>
      </c>
      <c r="N96" s="16">
        <v>2100</v>
      </c>
      <c r="O96" s="16">
        <v>781</v>
      </c>
      <c r="P96" s="16">
        <v>12907</v>
      </c>
      <c r="Q96" s="16">
        <v>4268</v>
      </c>
      <c r="R96" s="16">
        <v>264</v>
      </c>
      <c r="S96" s="16">
        <v>256</v>
      </c>
      <c r="T96" s="16">
        <v>3690</v>
      </c>
      <c r="U96" s="16">
        <v>718</v>
      </c>
      <c r="V96" s="16">
        <v>332</v>
      </c>
      <c r="W96" s="16">
        <v>317</v>
      </c>
      <c r="X96" s="16">
        <v>102</v>
      </c>
      <c r="Y96" s="16">
        <v>871</v>
      </c>
      <c r="Z96" s="16">
        <v>624</v>
      </c>
      <c r="AA96" s="16">
        <v>5335</v>
      </c>
      <c r="AB96" s="16">
        <v>4675</v>
      </c>
      <c r="AC96" s="16">
        <v>1889</v>
      </c>
      <c r="AD96" s="16">
        <v>1261</v>
      </c>
      <c r="AE96" s="16">
        <v>510</v>
      </c>
      <c r="AF96" s="16">
        <v>583</v>
      </c>
      <c r="AG96" s="16">
        <v>49</v>
      </c>
      <c r="AH96" s="16">
        <v>312</v>
      </c>
      <c r="AI96" s="16">
        <v>899</v>
      </c>
      <c r="AJ96" s="16">
        <v>499</v>
      </c>
      <c r="AK96" s="16" t="e">
        <f>NA()</f>
        <v>#N/A</v>
      </c>
      <c r="AL96" s="16">
        <v>355</v>
      </c>
      <c r="AM96" s="16">
        <v>40815</v>
      </c>
      <c r="AN96" s="16">
        <v>2482</v>
      </c>
      <c r="AO96" s="16">
        <v>61</v>
      </c>
      <c r="AP96" s="16">
        <v>1121</v>
      </c>
      <c r="AQ96" s="16">
        <v>773</v>
      </c>
      <c r="AR96" s="16">
        <v>360</v>
      </c>
      <c r="AS96" s="16">
        <v>19733</v>
      </c>
      <c r="AT96" s="16">
        <v>463</v>
      </c>
      <c r="AU96" s="16">
        <v>1586</v>
      </c>
      <c r="AV96" s="16">
        <v>0</v>
      </c>
      <c r="AW96" s="16">
        <v>1412</v>
      </c>
      <c r="AX96" s="16">
        <v>3801</v>
      </c>
      <c r="AY96" s="16">
        <v>256</v>
      </c>
      <c r="AZ96" s="16">
        <v>0</v>
      </c>
      <c r="BA96" s="16">
        <v>4458</v>
      </c>
      <c r="BB96" s="16">
        <v>2454</v>
      </c>
      <c r="BC96" s="16">
        <v>1252</v>
      </c>
      <c r="BD96" s="16">
        <v>214</v>
      </c>
      <c r="BE96" s="16">
        <v>15</v>
      </c>
      <c r="BF96" s="16">
        <v>4312</v>
      </c>
      <c r="BG96" s="56"/>
    </row>
    <row r="97" spans="2:59" x14ac:dyDescent="0.25">
      <c r="B97" s="18" t="s">
        <v>38</v>
      </c>
      <c r="C97" s="14">
        <v>2055293</v>
      </c>
      <c r="D97" s="14">
        <v>1753413</v>
      </c>
      <c r="E97" s="14">
        <v>228218</v>
      </c>
      <c r="F97" s="17">
        <v>62130</v>
      </c>
      <c r="G97" s="16">
        <v>410</v>
      </c>
      <c r="H97" s="16">
        <v>416</v>
      </c>
      <c r="I97" s="16">
        <v>7444</v>
      </c>
      <c r="J97" s="16">
        <v>682</v>
      </c>
      <c r="K97" s="16">
        <v>7066</v>
      </c>
      <c r="L97" s="16">
        <v>5525</v>
      </c>
      <c r="M97" s="16">
        <v>0</v>
      </c>
      <c r="N97" s="16">
        <v>0</v>
      </c>
      <c r="O97" s="16">
        <v>212</v>
      </c>
      <c r="P97" s="16">
        <v>2806</v>
      </c>
      <c r="Q97" s="16">
        <v>676</v>
      </c>
      <c r="R97" s="16">
        <v>81</v>
      </c>
      <c r="S97" s="16">
        <v>355</v>
      </c>
      <c r="T97" s="16">
        <v>466</v>
      </c>
      <c r="U97" s="16">
        <v>2030</v>
      </c>
      <c r="V97" s="16">
        <v>0</v>
      </c>
      <c r="W97" s="16">
        <v>1333</v>
      </c>
      <c r="X97" s="16">
        <v>87</v>
      </c>
      <c r="Y97" s="16">
        <v>184</v>
      </c>
      <c r="Z97" s="16">
        <v>510</v>
      </c>
      <c r="AA97" s="16">
        <v>2277</v>
      </c>
      <c r="AB97" s="16">
        <v>252</v>
      </c>
      <c r="AC97" s="16">
        <v>908</v>
      </c>
      <c r="AD97" s="16">
        <v>438</v>
      </c>
      <c r="AE97" s="16">
        <v>556</v>
      </c>
      <c r="AF97" s="16">
        <v>1183</v>
      </c>
      <c r="AG97" s="16">
        <v>544</v>
      </c>
      <c r="AH97" s="16">
        <v>353</v>
      </c>
      <c r="AI97" s="16">
        <v>2099</v>
      </c>
      <c r="AJ97" s="16">
        <v>114</v>
      </c>
      <c r="AK97" s="16">
        <v>245</v>
      </c>
      <c r="AL97" s="16" t="e">
        <f>NA()</f>
        <v>#N/A</v>
      </c>
      <c r="AM97" s="16">
        <v>1445</v>
      </c>
      <c r="AN97" s="16">
        <v>522</v>
      </c>
      <c r="AO97" s="16">
        <v>264</v>
      </c>
      <c r="AP97" s="16">
        <v>1742</v>
      </c>
      <c r="AQ97" s="16">
        <v>234</v>
      </c>
      <c r="AR97" s="16">
        <v>916</v>
      </c>
      <c r="AS97" s="16">
        <v>492</v>
      </c>
      <c r="AT97" s="16">
        <v>0</v>
      </c>
      <c r="AU97" s="16">
        <v>145</v>
      </c>
      <c r="AV97" s="16">
        <v>240</v>
      </c>
      <c r="AW97" s="16">
        <v>899</v>
      </c>
      <c r="AX97" s="16">
        <v>13633</v>
      </c>
      <c r="AY97" s="16">
        <v>303</v>
      </c>
      <c r="AZ97" s="16">
        <v>71</v>
      </c>
      <c r="BA97" s="16">
        <v>425</v>
      </c>
      <c r="BB97" s="16">
        <v>924</v>
      </c>
      <c r="BC97" s="16">
        <v>0</v>
      </c>
      <c r="BD97" s="16">
        <v>340</v>
      </c>
      <c r="BE97" s="16">
        <v>283</v>
      </c>
      <c r="BF97" s="16">
        <v>99</v>
      </c>
      <c r="BG97" s="56"/>
    </row>
    <row r="98" spans="2:59" x14ac:dyDescent="0.25">
      <c r="B98" s="18" t="s">
        <v>39</v>
      </c>
      <c r="C98" s="14">
        <v>19248685</v>
      </c>
      <c r="D98" s="14">
        <v>17055260</v>
      </c>
      <c r="E98" s="14">
        <v>1756105</v>
      </c>
      <c r="F98" s="17">
        <v>282209</v>
      </c>
      <c r="G98" s="16">
        <v>1812</v>
      </c>
      <c r="H98" s="16">
        <v>6124</v>
      </c>
      <c r="I98" s="16">
        <v>2821</v>
      </c>
      <c r="J98" s="16">
        <v>1041</v>
      </c>
      <c r="K98" s="16">
        <v>25761</v>
      </c>
      <c r="L98" s="16">
        <v>3724</v>
      </c>
      <c r="M98" s="16">
        <v>15123</v>
      </c>
      <c r="N98" s="16">
        <v>1124</v>
      </c>
      <c r="O98" s="16">
        <v>3702</v>
      </c>
      <c r="P98" s="16">
        <v>29344</v>
      </c>
      <c r="Q98" s="16">
        <v>10584</v>
      </c>
      <c r="R98" s="16">
        <v>1002</v>
      </c>
      <c r="S98" s="16">
        <v>434</v>
      </c>
      <c r="T98" s="16">
        <v>6914</v>
      </c>
      <c r="U98" s="16">
        <v>2198</v>
      </c>
      <c r="V98" s="16">
        <v>928</v>
      </c>
      <c r="W98" s="16">
        <v>838</v>
      </c>
      <c r="X98" s="16">
        <v>2414</v>
      </c>
      <c r="Y98" s="16">
        <v>1495</v>
      </c>
      <c r="Z98" s="16">
        <v>2915</v>
      </c>
      <c r="AA98" s="16">
        <v>5037</v>
      </c>
      <c r="AB98" s="16">
        <v>14646</v>
      </c>
      <c r="AC98" s="16">
        <v>3936</v>
      </c>
      <c r="AD98" s="16">
        <v>1824</v>
      </c>
      <c r="AE98" s="16">
        <v>401</v>
      </c>
      <c r="AF98" s="16">
        <v>1417</v>
      </c>
      <c r="AG98" s="16">
        <v>391</v>
      </c>
      <c r="AH98" s="16">
        <v>579</v>
      </c>
      <c r="AI98" s="16">
        <v>1785</v>
      </c>
      <c r="AJ98" s="16">
        <v>2972</v>
      </c>
      <c r="AK98" s="16">
        <v>41450</v>
      </c>
      <c r="AL98" s="16">
        <v>461</v>
      </c>
      <c r="AM98" s="16" t="e">
        <f>NA()</f>
        <v>#N/A</v>
      </c>
      <c r="AN98" s="16">
        <v>9336</v>
      </c>
      <c r="AO98" s="16">
        <v>374</v>
      </c>
      <c r="AP98" s="16">
        <v>5191</v>
      </c>
      <c r="AQ98" s="16">
        <v>1425</v>
      </c>
      <c r="AR98" s="16">
        <v>2189</v>
      </c>
      <c r="AS98" s="16">
        <v>26596</v>
      </c>
      <c r="AT98" s="16">
        <v>1393</v>
      </c>
      <c r="AU98" s="16">
        <v>6947</v>
      </c>
      <c r="AV98" s="16">
        <v>112</v>
      </c>
      <c r="AW98" s="16">
        <v>2660</v>
      </c>
      <c r="AX98" s="16">
        <v>9151</v>
      </c>
      <c r="AY98" s="16">
        <v>773</v>
      </c>
      <c r="AZ98" s="16">
        <v>3882</v>
      </c>
      <c r="BA98" s="16">
        <v>10800</v>
      </c>
      <c r="BB98" s="16">
        <v>2986</v>
      </c>
      <c r="BC98" s="16">
        <v>631</v>
      </c>
      <c r="BD98" s="16">
        <v>1878</v>
      </c>
      <c r="BE98" s="16">
        <v>688</v>
      </c>
      <c r="BF98" s="16">
        <v>10582</v>
      </c>
      <c r="BG98" s="56"/>
    </row>
    <row r="99" spans="2:59" x14ac:dyDescent="0.25">
      <c r="B99" s="18" t="s">
        <v>40</v>
      </c>
      <c r="C99" s="14">
        <v>9539412</v>
      </c>
      <c r="D99" s="14">
        <v>8070238</v>
      </c>
      <c r="E99" s="14">
        <v>1160510</v>
      </c>
      <c r="F99" s="17">
        <v>265291</v>
      </c>
      <c r="G99" s="16">
        <v>5420</v>
      </c>
      <c r="H99" s="16">
        <v>3991</v>
      </c>
      <c r="I99" s="16">
        <v>4286</v>
      </c>
      <c r="J99" s="16">
        <v>327</v>
      </c>
      <c r="K99" s="16">
        <v>15373</v>
      </c>
      <c r="L99" s="16">
        <v>3919</v>
      </c>
      <c r="M99" s="16">
        <v>1975</v>
      </c>
      <c r="N99" s="16">
        <v>954</v>
      </c>
      <c r="O99" s="16">
        <v>1135</v>
      </c>
      <c r="P99" s="16">
        <v>28044</v>
      </c>
      <c r="Q99" s="16">
        <v>16192</v>
      </c>
      <c r="R99" s="16">
        <v>1806</v>
      </c>
      <c r="S99" s="16">
        <v>675</v>
      </c>
      <c r="T99" s="16">
        <v>5971</v>
      </c>
      <c r="U99" s="16">
        <v>3228</v>
      </c>
      <c r="V99" s="16">
        <v>654</v>
      </c>
      <c r="W99" s="16">
        <v>4995</v>
      </c>
      <c r="X99" s="16">
        <v>1637</v>
      </c>
      <c r="Y99" s="16">
        <v>2936</v>
      </c>
      <c r="Z99" s="16">
        <v>824</v>
      </c>
      <c r="AA99" s="16">
        <v>10485</v>
      </c>
      <c r="AB99" s="16">
        <v>9053</v>
      </c>
      <c r="AC99" s="16">
        <v>7530</v>
      </c>
      <c r="AD99" s="16">
        <v>1294</v>
      </c>
      <c r="AE99" s="16">
        <v>1273</v>
      </c>
      <c r="AF99" s="16">
        <v>2638</v>
      </c>
      <c r="AG99" s="16">
        <v>563</v>
      </c>
      <c r="AH99" s="16">
        <v>1056</v>
      </c>
      <c r="AI99" s="16">
        <v>1048</v>
      </c>
      <c r="AJ99" s="16">
        <v>2078</v>
      </c>
      <c r="AK99" s="16">
        <v>10374</v>
      </c>
      <c r="AL99" s="16">
        <v>1737</v>
      </c>
      <c r="AM99" s="16">
        <v>18321</v>
      </c>
      <c r="AN99" s="16" t="e">
        <f>NA()</f>
        <v>#N/A</v>
      </c>
      <c r="AO99" s="16">
        <v>189</v>
      </c>
      <c r="AP99" s="16">
        <v>10187</v>
      </c>
      <c r="AQ99" s="16">
        <v>1390</v>
      </c>
      <c r="AR99" s="16">
        <v>1175</v>
      </c>
      <c r="AS99" s="16">
        <v>9450</v>
      </c>
      <c r="AT99" s="16">
        <v>444</v>
      </c>
      <c r="AU99" s="16">
        <v>20427</v>
      </c>
      <c r="AV99" s="16">
        <v>565</v>
      </c>
      <c r="AW99" s="16">
        <v>6057</v>
      </c>
      <c r="AX99" s="16">
        <v>6621</v>
      </c>
      <c r="AY99" s="16">
        <v>961</v>
      </c>
      <c r="AZ99" s="16">
        <v>212</v>
      </c>
      <c r="BA99" s="16">
        <v>27302</v>
      </c>
      <c r="BB99" s="16">
        <v>3295</v>
      </c>
      <c r="BC99" s="16">
        <v>2780</v>
      </c>
      <c r="BD99" s="16">
        <v>2291</v>
      </c>
      <c r="BE99" s="16">
        <v>153</v>
      </c>
      <c r="BF99" s="16">
        <v>844</v>
      </c>
      <c r="BG99" s="56"/>
    </row>
    <row r="100" spans="2:59" x14ac:dyDescent="0.25">
      <c r="B100" s="18" t="s">
        <v>41</v>
      </c>
      <c r="C100" s="14">
        <v>675161</v>
      </c>
      <c r="D100" s="14">
        <v>559906</v>
      </c>
      <c r="E100" s="14">
        <v>79837</v>
      </c>
      <c r="F100" s="17">
        <v>32510</v>
      </c>
      <c r="G100" s="16">
        <v>97</v>
      </c>
      <c r="H100" s="16">
        <v>393</v>
      </c>
      <c r="I100" s="16">
        <v>1313</v>
      </c>
      <c r="J100" s="16">
        <v>249</v>
      </c>
      <c r="K100" s="16">
        <v>1356</v>
      </c>
      <c r="L100" s="16">
        <v>1229</v>
      </c>
      <c r="M100" s="16">
        <v>0</v>
      </c>
      <c r="N100" s="16">
        <v>84</v>
      </c>
      <c r="O100" s="16">
        <v>0</v>
      </c>
      <c r="P100" s="16">
        <v>459</v>
      </c>
      <c r="Q100" s="16">
        <v>364</v>
      </c>
      <c r="R100" s="16">
        <v>138</v>
      </c>
      <c r="S100" s="16">
        <v>1209</v>
      </c>
      <c r="T100" s="16">
        <v>571</v>
      </c>
      <c r="U100" s="16">
        <v>130</v>
      </c>
      <c r="V100" s="16">
        <v>208</v>
      </c>
      <c r="W100" s="16">
        <v>75</v>
      </c>
      <c r="X100" s="16">
        <v>0</v>
      </c>
      <c r="Y100" s="16">
        <v>422</v>
      </c>
      <c r="Z100" s="16">
        <v>50</v>
      </c>
      <c r="AA100" s="16">
        <v>10</v>
      </c>
      <c r="AB100" s="16">
        <v>369</v>
      </c>
      <c r="AC100" s="16">
        <v>328</v>
      </c>
      <c r="AD100" s="16">
        <v>12244</v>
      </c>
      <c r="AE100" s="16">
        <v>80</v>
      </c>
      <c r="AF100" s="16">
        <v>330</v>
      </c>
      <c r="AG100" s="16">
        <v>1227</v>
      </c>
      <c r="AH100" s="16">
        <v>218</v>
      </c>
      <c r="AI100" s="16">
        <v>845</v>
      </c>
      <c r="AJ100" s="16">
        <v>0</v>
      </c>
      <c r="AK100" s="16">
        <v>183</v>
      </c>
      <c r="AL100" s="16">
        <v>99</v>
      </c>
      <c r="AM100" s="16">
        <v>264</v>
      </c>
      <c r="AN100" s="16">
        <v>900</v>
      </c>
      <c r="AO100" s="16" t="e">
        <f>NA()</f>
        <v>#N/A</v>
      </c>
      <c r="AP100" s="16">
        <v>286</v>
      </c>
      <c r="AQ100" s="16">
        <v>59</v>
      </c>
      <c r="AR100" s="16">
        <v>264</v>
      </c>
      <c r="AS100" s="16">
        <v>652</v>
      </c>
      <c r="AT100" s="16">
        <v>0</v>
      </c>
      <c r="AU100" s="16">
        <v>1</v>
      </c>
      <c r="AV100" s="16">
        <v>1293</v>
      </c>
      <c r="AW100" s="16">
        <v>113</v>
      </c>
      <c r="AX100" s="16">
        <v>1862</v>
      </c>
      <c r="AY100" s="16">
        <v>429</v>
      </c>
      <c r="AZ100" s="16">
        <v>0</v>
      </c>
      <c r="BA100" s="16">
        <v>166</v>
      </c>
      <c r="BB100" s="16">
        <v>404</v>
      </c>
      <c r="BC100" s="16">
        <v>0</v>
      </c>
      <c r="BD100" s="16">
        <v>1398</v>
      </c>
      <c r="BE100" s="16">
        <v>139</v>
      </c>
      <c r="BF100" s="16">
        <v>76</v>
      </c>
      <c r="BG100" s="56"/>
    </row>
    <row r="101" spans="2:59" x14ac:dyDescent="0.25">
      <c r="B101" s="18" t="s">
        <v>42</v>
      </c>
      <c r="C101" s="14">
        <v>11418944</v>
      </c>
      <c r="D101" s="14">
        <v>9764366</v>
      </c>
      <c r="E101" s="14">
        <v>1425709</v>
      </c>
      <c r="F101" s="17">
        <v>191778</v>
      </c>
      <c r="G101" s="16">
        <v>1567</v>
      </c>
      <c r="H101" s="16">
        <v>1637</v>
      </c>
      <c r="I101" s="16">
        <v>6763</v>
      </c>
      <c r="J101" s="16">
        <v>1952</v>
      </c>
      <c r="K101" s="16">
        <v>9032</v>
      </c>
      <c r="L101" s="16">
        <v>2690</v>
      </c>
      <c r="M101" s="16">
        <v>1189</v>
      </c>
      <c r="N101" s="16">
        <v>263</v>
      </c>
      <c r="O101" s="16">
        <v>587</v>
      </c>
      <c r="P101" s="16">
        <v>16492</v>
      </c>
      <c r="Q101" s="16">
        <v>4290</v>
      </c>
      <c r="R101" s="16">
        <v>1044</v>
      </c>
      <c r="S101" s="16">
        <v>312</v>
      </c>
      <c r="T101" s="16">
        <v>7027</v>
      </c>
      <c r="U101" s="16">
        <v>11588</v>
      </c>
      <c r="V101" s="16">
        <v>1146</v>
      </c>
      <c r="W101" s="16">
        <v>657</v>
      </c>
      <c r="X101" s="16">
        <v>12744</v>
      </c>
      <c r="Y101" s="16">
        <v>1872</v>
      </c>
      <c r="Z101" s="16">
        <v>0</v>
      </c>
      <c r="AA101" s="16">
        <v>4982</v>
      </c>
      <c r="AB101" s="16">
        <v>2101</v>
      </c>
      <c r="AC101" s="16">
        <v>14330</v>
      </c>
      <c r="AD101" s="16">
        <v>1788</v>
      </c>
      <c r="AE101" s="16">
        <v>691</v>
      </c>
      <c r="AF101" s="16">
        <v>2003</v>
      </c>
      <c r="AG101" s="16">
        <v>101</v>
      </c>
      <c r="AH101" s="16">
        <v>1176</v>
      </c>
      <c r="AI101" s="16">
        <v>1851</v>
      </c>
      <c r="AJ101" s="16">
        <v>1992</v>
      </c>
      <c r="AK101" s="16">
        <v>3936</v>
      </c>
      <c r="AL101" s="16">
        <v>255</v>
      </c>
      <c r="AM101" s="16">
        <v>8784</v>
      </c>
      <c r="AN101" s="16">
        <v>4572</v>
      </c>
      <c r="AO101" s="16">
        <v>204</v>
      </c>
      <c r="AP101" s="16" t="e">
        <f>NA()</f>
        <v>#N/A</v>
      </c>
      <c r="AQ101" s="16">
        <v>2333</v>
      </c>
      <c r="AR101" s="16">
        <v>1326</v>
      </c>
      <c r="AS101" s="16">
        <v>14292</v>
      </c>
      <c r="AT101" s="16">
        <v>369</v>
      </c>
      <c r="AU101" s="16">
        <v>3826</v>
      </c>
      <c r="AV101" s="16">
        <v>34</v>
      </c>
      <c r="AW101" s="16">
        <v>6468</v>
      </c>
      <c r="AX101" s="16">
        <v>11987</v>
      </c>
      <c r="AY101" s="16">
        <v>691</v>
      </c>
      <c r="AZ101" s="16">
        <v>68</v>
      </c>
      <c r="BA101" s="16">
        <v>5425</v>
      </c>
      <c r="BB101" s="16">
        <v>1979</v>
      </c>
      <c r="BC101" s="16">
        <v>7548</v>
      </c>
      <c r="BD101" s="16">
        <v>2534</v>
      </c>
      <c r="BE101" s="16">
        <v>1280</v>
      </c>
      <c r="BF101" s="16">
        <v>1607</v>
      </c>
      <c r="BG101" s="56"/>
    </row>
    <row r="102" spans="2:59" x14ac:dyDescent="0.25">
      <c r="B102" s="18" t="s">
        <v>43</v>
      </c>
      <c r="C102" s="14">
        <v>3742698</v>
      </c>
      <c r="D102" s="14">
        <v>3089041</v>
      </c>
      <c r="E102" s="14">
        <v>528498</v>
      </c>
      <c r="F102" s="17">
        <v>108878</v>
      </c>
      <c r="G102" s="16">
        <v>591</v>
      </c>
      <c r="H102" s="16">
        <v>1137</v>
      </c>
      <c r="I102" s="16">
        <v>3770</v>
      </c>
      <c r="J102" s="16">
        <v>6894</v>
      </c>
      <c r="K102" s="16">
        <v>8233</v>
      </c>
      <c r="L102" s="16">
        <v>3273</v>
      </c>
      <c r="M102" s="16">
        <v>97</v>
      </c>
      <c r="N102" s="16">
        <v>66</v>
      </c>
      <c r="O102" s="16">
        <v>191</v>
      </c>
      <c r="P102" s="16">
        <v>6056</v>
      </c>
      <c r="Q102" s="16">
        <v>3514</v>
      </c>
      <c r="R102" s="16">
        <v>140</v>
      </c>
      <c r="S102" s="16">
        <v>21</v>
      </c>
      <c r="T102" s="16">
        <v>2179</v>
      </c>
      <c r="U102" s="16">
        <v>2113</v>
      </c>
      <c r="V102" s="16">
        <v>580</v>
      </c>
      <c r="W102" s="16">
        <v>4626</v>
      </c>
      <c r="X102" s="16">
        <v>1398</v>
      </c>
      <c r="Y102" s="16">
        <v>1934</v>
      </c>
      <c r="Z102" s="16">
        <v>271</v>
      </c>
      <c r="AA102" s="16">
        <v>432</v>
      </c>
      <c r="AB102" s="16">
        <v>160</v>
      </c>
      <c r="AC102" s="16">
        <v>1038</v>
      </c>
      <c r="AD102" s="16">
        <v>497</v>
      </c>
      <c r="AE102" s="16">
        <v>199</v>
      </c>
      <c r="AF102" s="16">
        <v>5781</v>
      </c>
      <c r="AG102" s="16">
        <v>803</v>
      </c>
      <c r="AH102" s="16">
        <v>1979</v>
      </c>
      <c r="AI102" s="16">
        <v>705</v>
      </c>
      <c r="AJ102" s="16">
        <v>0</v>
      </c>
      <c r="AK102" s="16">
        <v>391</v>
      </c>
      <c r="AL102" s="16">
        <v>403</v>
      </c>
      <c r="AM102" s="16">
        <v>1858</v>
      </c>
      <c r="AN102" s="16">
        <v>1322</v>
      </c>
      <c r="AO102" s="16">
        <v>928</v>
      </c>
      <c r="AP102" s="16">
        <v>1608</v>
      </c>
      <c r="AQ102" s="16" t="e">
        <f>NA()</f>
        <v>#N/A</v>
      </c>
      <c r="AR102" s="16">
        <v>917</v>
      </c>
      <c r="AS102" s="16">
        <v>1116</v>
      </c>
      <c r="AT102" s="16">
        <v>152</v>
      </c>
      <c r="AU102" s="16">
        <v>2015</v>
      </c>
      <c r="AV102" s="16">
        <v>600</v>
      </c>
      <c r="AW102" s="16">
        <v>1700</v>
      </c>
      <c r="AX102" s="16">
        <v>31595</v>
      </c>
      <c r="AY102" s="16">
        <v>587</v>
      </c>
      <c r="AZ102" s="16">
        <v>0</v>
      </c>
      <c r="BA102" s="16">
        <v>1013</v>
      </c>
      <c r="BB102" s="16">
        <v>1246</v>
      </c>
      <c r="BC102" s="16">
        <v>44</v>
      </c>
      <c r="BD102" s="16">
        <v>942</v>
      </c>
      <c r="BE102" s="16">
        <v>1763</v>
      </c>
      <c r="BF102" s="16">
        <v>105</v>
      </c>
      <c r="BG102" s="56"/>
    </row>
    <row r="103" spans="2:59" x14ac:dyDescent="0.25">
      <c r="B103" s="18" t="s">
        <v>44</v>
      </c>
      <c r="C103" s="14">
        <v>3828714</v>
      </c>
      <c r="D103" s="14">
        <v>3128121</v>
      </c>
      <c r="E103" s="14">
        <v>549332</v>
      </c>
      <c r="F103" s="17">
        <v>127906</v>
      </c>
      <c r="G103" s="16">
        <v>758</v>
      </c>
      <c r="H103" s="16">
        <v>1935</v>
      </c>
      <c r="I103" s="16">
        <v>7911</v>
      </c>
      <c r="J103" s="16">
        <v>988</v>
      </c>
      <c r="K103" s="16">
        <v>34214</v>
      </c>
      <c r="L103" s="16">
        <v>2110</v>
      </c>
      <c r="M103" s="16">
        <v>949</v>
      </c>
      <c r="N103" s="16">
        <v>251</v>
      </c>
      <c r="O103" s="16">
        <v>349</v>
      </c>
      <c r="P103" s="16">
        <v>3384</v>
      </c>
      <c r="Q103" s="16">
        <v>1946</v>
      </c>
      <c r="R103" s="16">
        <v>2491</v>
      </c>
      <c r="S103" s="16">
        <v>6236</v>
      </c>
      <c r="T103" s="16">
        <v>1350</v>
      </c>
      <c r="U103" s="16">
        <v>1371</v>
      </c>
      <c r="V103" s="16">
        <v>659</v>
      </c>
      <c r="W103" s="16">
        <v>1263</v>
      </c>
      <c r="X103" s="16">
        <v>71</v>
      </c>
      <c r="Y103" s="16">
        <v>0</v>
      </c>
      <c r="Z103" s="16">
        <v>269</v>
      </c>
      <c r="AA103" s="16">
        <v>453</v>
      </c>
      <c r="AB103" s="16">
        <v>1423</v>
      </c>
      <c r="AC103" s="16">
        <v>1652</v>
      </c>
      <c r="AD103" s="16">
        <v>1413</v>
      </c>
      <c r="AE103" s="16">
        <v>7</v>
      </c>
      <c r="AF103" s="16">
        <v>1172</v>
      </c>
      <c r="AG103" s="16">
        <v>1079</v>
      </c>
      <c r="AH103" s="16">
        <v>324</v>
      </c>
      <c r="AI103" s="16">
        <v>7222</v>
      </c>
      <c r="AJ103" s="16">
        <v>427</v>
      </c>
      <c r="AK103" s="16">
        <v>1322</v>
      </c>
      <c r="AL103" s="16">
        <v>537</v>
      </c>
      <c r="AM103" s="16">
        <v>2056</v>
      </c>
      <c r="AN103" s="16">
        <v>1099</v>
      </c>
      <c r="AO103" s="16">
        <v>313</v>
      </c>
      <c r="AP103" s="16">
        <v>949</v>
      </c>
      <c r="AQ103" s="16">
        <v>2034</v>
      </c>
      <c r="AR103" s="16" t="e">
        <f>NA()</f>
        <v>#N/A</v>
      </c>
      <c r="AS103" s="16">
        <v>1407</v>
      </c>
      <c r="AT103" s="16">
        <v>0</v>
      </c>
      <c r="AU103" s="16">
        <v>370</v>
      </c>
      <c r="AV103" s="16">
        <v>417</v>
      </c>
      <c r="AW103" s="16">
        <v>673</v>
      </c>
      <c r="AX103" s="16">
        <v>4498</v>
      </c>
      <c r="AY103" s="16">
        <v>3443</v>
      </c>
      <c r="AZ103" s="16">
        <v>176</v>
      </c>
      <c r="BA103" s="16">
        <v>1179</v>
      </c>
      <c r="BB103" s="16">
        <v>21862</v>
      </c>
      <c r="BC103" s="16">
        <v>66</v>
      </c>
      <c r="BD103" s="16">
        <v>914</v>
      </c>
      <c r="BE103" s="16">
        <v>914</v>
      </c>
      <c r="BF103" s="16">
        <v>4</v>
      </c>
      <c r="BG103" s="56"/>
    </row>
    <row r="104" spans="2:59" x14ac:dyDescent="0.25">
      <c r="B104" s="18" t="s">
        <v>45</v>
      </c>
      <c r="C104" s="14">
        <v>12610486</v>
      </c>
      <c r="D104" s="14">
        <v>11099077</v>
      </c>
      <c r="E104" s="14">
        <v>1224564</v>
      </c>
      <c r="F104" s="17">
        <v>234291</v>
      </c>
      <c r="G104" s="16">
        <v>1332</v>
      </c>
      <c r="H104" s="16">
        <v>759</v>
      </c>
      <c r="I104" s="16">
        <v>2278</v>
      </c>
      <c r="J104" s="16">
        <v>582</v>
      </c>
      <c r="K104" s="16">
        <v>10672</v>
      </c>
      <c r="L104" s="16">
        <v>2491</v>
      </c>
      <c r="M104" s="16">
        <v>4150</v>
      </c>
      <c r="N104" s="16">
        <v>5177</v>
      </c>
      <c r="O104" s="16">
        <v>1401</v>
      </c>
      <c r="P104" s="16">
        <v>19299</v>
      </c>
      <c r="Q104" s="16">
        <v>4627</v>
      </c>
      <c r="R104" s="16">
        <v>495</v>
      </c>
      <c r="S104" s="16">
        <v>236</v>
      </c>
      <c r="T104" s="16">
        <v>3902</v>
      </c>
      <c r="U104" s="16">
        <v>4086</v>
      </c>
      <c r="V104" s="16">
        <v>1176</v>
      </c>
      <c r="W104" s="16">
        <v>2323</v>
      </c>
      <c r="X104" s="16">
        <v>4013</v>
      </c>
      <c r="Y104" s="16">
        <v>615</v>
      </c>
      <c r="Z104" s="16">
        <v>608</v>
      </c>
      <c r="AA104" s="16">
        <v>17751</v>
      </c>
      <c r="AB104" s="16">
        <v>6284</v>
      </c>
      <c r="AC104" s="16">
        <v>4406</v>
      </c>
      <c r="AD104" s="16">
        <v>853</v>
      </c>
      <c r="AE104" s="16">
        <v>1238</v>
      </c>
      <c r="AF104" s="16">
        <v>1761</v>
      </c>
      <c r="AG104" s="16">
        <v>338</v>
      </c>
      <c r="AH104" s="16">
        <v>582</v>
      </c>
      <c r="AI104" s="16">
        <v>1057</v>
      </c>
      <c r="AJ104" s="16">
        <v>1326</v>
      </c>
      <c r="AK104" s="16">
        <v>36133</v>
      </c>
      <c r="AL104" s="16">
        <v>325</v>
      </c>
      <c r="AM104" s="16">
        <v>29436</v>
      </c>
      <c r="AN104" s="16">
        <v>11254</v>
      </c>
      <c r="AO104" s="16">
        <v>195</v>
      </c>
      <c r="AP104" s="16">
        <v>13075</v>
      </c>
      <c r="AQ104" s="16">
        <v>283</v>
      </c>
      <c r="AR104" s="16">
        <v>1594</v>
      </c>
      <c r="AS104" s="16" t="e">
        <f>NA()</f>
        <v>#N/A</v>
      </c>
      <c r="AT104" s="16">
        <v>799</v>
      </c>
      <c r="AU104" s="16">
        <v>3438</v>
      </c>
      <c r="AV104" s="16">
        <v>142</v>
      </c>
      <c r="AW104" s="16">
        <v>3742</v>
      </c>
      <c r="AX104" s="16">
        <v>7006</v>
      </c>
      <c r="AY104" s="16">
        <v>1246</v>
      </c>
      <c r="AZ104" s="16">
        <v>446</v>
      </c>
      <c r="BA104" s="16">
        <v>8419</v>
      </c>
      <c r="BB104" s="16">
        <v>3688</v>
      </c>
      <c r="BC104" s="16">
        <v>4631</v>
      </c>
      <c r="BD104" s="16">
        <v>2426</v>
      </c>
      <c r="BE104" s="16">
        <v>195</v>
      </c>
      <c r="BF104" s="16">
        <v>2723</v>
      </c>
      <c r="BG104" s="56"/>
    </row>
    <row r="105" spans="2:59" x14ac:dyDescent="0.25">
      <c r="B105" s="18" t="s">
        <v>46</v>
      </c>
      <c r="C105" s="14">
        <v>1040022</v>
      </c>
      <c r="D105" s="14">
        <v>903786</v>
      </c>
      <c r="E105" s="14">
        <v>101689</v>
      </c>
      <c r="F105" s="17">
        <v>26769</v>
      </c>
      <c r="G105" s="16">
        <v>0</v>
      </c>
      <c r="H105" s="16">
        <v>0</v>
      </c>
      <c r="I105" s="16">
        <v>214</v>
      </c>
      <c r="J105" s="16">
        <v>0</v>
      </c>
      <c r="K105" s="16">
        <v>1949</v>
      </c>
      <c r="L105" s="16">
        <v>301</v>
      </c>
      <c r="M105" s="16">
        <v>2613</v>
      </c>
      <c r="N105" s="16">
        <v>0</v>
      </c>
      <c r="O105" s="16">
        <v>0</v>
      </c>
      <c r="P105" s="16">
        <v>2230</v>
      </c>
      <c r="Q105" s="16">
        <v>476</v>
      </c>
      <c r="R105" s="16">
        <v>0</v>
      </c>
      <c r="S105" s="16">
        <v>107</v>
      </c>
      <c r="T105" s="16">
        <v>373</v>
      </c>
      <c r="U105" s="16">
        <v>41</v>
      </c>
      <c r="V105" s="16">
        <v>82</v>
      </c>
      <c r="W105" s="16">
        <v>374</v>
      </c>
      <c r="X105" s="16">
        <v>211</v>
      </c>
      <c r="Y105" s="16">
        <v>121</v>
      </c>
      <c r="Z105" s="16">
        <v>228</v>
      </c>
      <c r="AA105" s="16">
        <v>472</v>
      </c>
      <c r="AB105" s="16">
        <v>7715</v>
      </c>
      <c r="AC105" s="16">
        <v>178</v>
      </c>
      <c r="AD105" s="16">
        <v>27</v>
      </c>
      <c r="AE105" s="16">
        <v>0</v>
      </c>
      <c r="AF105" s="16">
        <v>109</v>
      </c>
      <c r="AG105" s="16">
        <v>0</v>
      </c>
      <c r="AH105" s="16">
        <v>0</v>
      </c>
      <c r="AI105" s="16">
        <v>0</v>
      </c>
      <c r="AJ105" s="16">
        <v>941</v>
      </c>
      <c r="AK105" s="16">
        <v>1224</v>
      </c>
      <c r="AL105" s="16">
        <v>93</v>
      </c>
      <c r="AM105" s="16">
        <v>2776</v>
      </c>
      <c r="AN105" s="16">
        <v>259</v>
      </c>
      <c r="AO105" s="16">
        <v>0</v>
      </c>
      <c r="AP105" s="16">
        <v>60</v>
      </c>
      <c r="AQ105" s="16">
        <v>0</v>
      </c>
      <c r="AR105" s="16">
        <v>57</v>
      </c>
      <c r="AS105" s="16">
        <v>1125</v>
      </c>
      <c r="AT105" s="16" t="e">
        <f>NA()</f>
        <v>#N/A</v>
      </c>
      <c r="AU105" s="16">
        <v>223</v>
      </c>
      <c r="AV105" s="16">
        <v>0</v>
      </c>
      <c r="AW105" s="16">
        <v>210</v>
      </c>
      <c r="AX105" s="16">
        <v>207</v>
      </c>
      <c r="AY105" s="16">
        <v>181</v>
      </c>
      <c r="AZ105" s="16">
        <v>621</v>
      </c>
      <c r="BA105" s="16">
        <v>485</v>
      </c>
      <c r="BB105" s="16">
        <v>262</v>
      </c>
      <c r="BC105" s="16">
        <v>199</v>
      </c>
      <c r="BD105" s="16">
        <v>2</v>
      </c>
      <c r="BE105" s="16">
        <v>23</v>
      </c>
      <c r="BF105" s="16">
        <v>293</v>
      </c>
      <c r="BG105" s="56"/>
    </row>
    <row r="106" spans="2:59" x14ac:dyDescent="0.25">
      <c r="B106" s="18" t="s">
        <v>47</v>
      </c>
      <c r="C106" s="14">
        <v>4624180</v>
      </c>
      <c r="D106" s="14">
        <v>3899705</v>
      </c>
      <c r="E106" s="14">
        <v>546666</v>
      </c>
      <c r="F106" s="17">
        <v>157644</v>
      </c>
      <c r="G106" s="16">
        <v>2999</v>
      </c>
      <c r="H106" s="16">
        <v>2421</v>
      </c>
      <c r="I106" s="16">
        <v>1971</v>
      </c>
      <c r="J106" s="16">
        <v>1333</v>
      </c>
      <c r="K106" s="16">
        <v>6592</v>
      </c>
      <c r="L106" s="16">
        <v>1000</v>
      </c>
      <c r="M106" s="16">
        <v>1752</v>
      </c>
      <c r="N106" s="16">
        <v>841</v>
      </c>
      <c r="O106" s="16">
        <v>589</v>
      </c>
      <c r="P106" s="16">
        <v>15476</v>
      </c>
      <c r="Q106" s="16">
        <v>16355</v>
      </c>
      <c r="R106" s="16">
        <v>712</v>
      </c>
      <c r="S106" s="16">
        <v>55</v>
      </c>
      <c r="T106" s="16">
        <v>2371</v>
      </c>
      <c r="U106" s="16">
        <v>3249</v>
      </c>
      <c r="V106" s="16">
        <v>1379</v>
      </c>
      <c r="W106" s="16">
        <v>1885</v>
      </c>
      <c r="X106" s="16">
        <v>2454</v>
      </c>
      <c r="Y106" s="16">
        <v>878</v>
      </c>
      <c r="Z106" s="16">
        <v>652</v>
      </c>
      <c r="AA106" s="16">
        <v>3807</v>
      </c>
      <c r="AB106" s="16">
        <v>730</v>
      </c>
      <c r="AC106" s="16">
        <v>4483</v>
      </c>
      <c r="AD106" s="16">
        <v>471</v>
      </c>
      <c r="AE106" s="16">
        <v>2163</v>
      </c>
      <c r="AF106" s="16">
        <v>1522</v>
      </c>
      <c r="AG106" s="16">
        <v>915</v>
      </c>
      <c r="AH106" s="16">
        <v>204</v>
      </c>
      <c r="AI106" s="16">
        <v>1017</v>
      </c>
      <c r="AJ106" s="16">
        <v>372</v>
      </c>
      <c r="AK106" s="16">
        <v>4241</v>
      </c>
      <c r="AL106" s="16">
        <v>598</v>
      </c>
      <c r="AM106" s="16">
        <v>11317</v>
      </c>
      <c r="AN106" s="16">
        <v>23102</v>
      </c>
      <c r="AO106" s="16">
        <v>271</v>
      </c>
      <c r="AP106" s="16">
        <v>6327</v>
      </c>
      <c r="AQ106" s="16">
        <v>1008</v>
      </c>
      <c r="AR106" s="16">
        <v>833</v>
      </c>
      <c r="AS106" s="16">
        <v>3523</v>
      </c>
      <c r="AT106" s="16">
        <v>453</v>
      </c>
      <c r="AU106" s="16" t="e">
        <f>NA()</f>
        <v>#N/A</v>
      </c>
      <c r="AV106" s="16">
        <v>62</v>
      </c>
      <c r="AW106" s="16">
        <v>3324</v>
      </c>
      <c r="AX106" s="16">
        <v>8623</v>
      </c>
      <c r="AY106" s="16">
        <v>181</v>
      </c>
      <c r="AZ106" s="16">
        <v>91</v>
      </c>
      <c r="BA106" s="16">
        <v>7879</v>
      </c>
      <c r="BB106" s="16">
        <v>2510</v>
      </c>
      <c r="BC106" s="16">
        <v>1680</v>
      </c>
      <c r="BD106" s="16">
        <v>341</v>
      </c>
      <c r="BE106" s="16">
        <v>632</v>
      </c>
      <c r="BF106" s="16">
        <v>2166</v>
      </c>
      <c r="BG106" s="56"/>
    </row>
    <row r="107" spans="2:59" x14ac:dyDescent="0.25">
      <c r="B107" s="18" t="s">
        <v>48</v>
      </c>
      <c r="C107" s="14">
        <v>814175</v>
      </c>
      <c r="D107" s="14">
        <v>688436</v>
      </c>
      <c r="E107" s="14">
        <v>94655</v>
      </c>
      <c r="F107" s="17">
        <v>27506</v>
      </c>
      <c r="G107" s="16">
        <v>0</v>
      </c>
      <c r="H107" s="16">
        <v>554</v>
      </c>
      <c r="I107" s="16">
        <v>1422</v>
      </c>
      <c r="J107" s="16">
        <v>659</v>
      </c>
      <c r="K107" s="16">
        <v>1286</v>
      </c>
      <c r="L107" s="16">
        <v>1021</v>
      </c>
      <c r="M107" s="16">
        <v>0</v>
      </c>
      <c r="N107" s="16">
        <v>0</v>
      </c>
      <c r="O107" s="16">
        <v>0</v>
      </c>
      <c r="P107" s="16">
        <v>101</v>
      </c>
      <c r="Q107" s="16">
        <v>69</v>
      </c>
      <c r="R107" s="16">
        <v>0</v>
      </c>
      <c r="S107" s="16">
        <v>186</v>
      </c>
      <c r="T107" s="16">
        <v>267</v>
      </c>
      <c r="U107" s="16">
        <v>285</v>
      </c>
      <c r="V107" s="16">
        <v>4772</v>
      </c>
      <c r="W107" s="16">
        <v>144</v>
      </c>
      <c r="X107" s="16">
        <v>211</v>
      </c>
      <c r="Y107" s="16">
        <v>0</v>
      </c>
      <c r="Z107" s="16">
        <v>0</v>
      </c>
      <c r="AA107" s="16">
        <v>254</v>
      </c>
      <c r="AB107" s="16">
        <v>113</v>
      </c>
      <c r="AC107" s="16">
        <v>239</v>
      </c>
      <c r="AD107" s="16">
        <v>5342</v>
      </c>
      <c r="AE107" s="16">
        <v>129</v>
      </c>
      <c r="AF107" s="16">
        <v>354</v>
      </c>
      <c r="AG107" s="16">
        <v>232</v>
      </c>
      <c r="AH107" s="16">
        <v>1695</v>
      </c>
      <c r="AI107" s="16">
        <v>110</v>
      </c>
      <c r="AJ107" s="16">
        <v>0</v>
      </c>
      <c r="AK107" s="16">
        <v>441</v>
      </c>
      <c r="AL107" s="16">
        <v>513</v>
      </c>
      <c r="AM107" s="16">
        <v>6</v>
      </c>
      <c r="AN107" s="16">
        <v>166</v>
      </c>
      <c r="AO107" s="16">
        <v>2060</v>
      </c>
      <c r="AP107" s="16">
        <v>84</v>
      </c>
      <c r="AQ107" s="16">
        <v>40</v>
      </c>
      <c r="AR107" s="16">
        <v>15</v>
      </c>
      <c r="AS107" s="16">
        <v>57</v>
      </c>
      <c r="AT107" s="16">
        <v>7</v>
      </c>
      <c r="AU107" s="16">
        <v>529</v>
      </c>
      <c r="AV107" s="16" t="e">
        <f>NA()</f>
        <v>#N/A</v>
      </c>
      <c r="AW107" s="16">
        <v>0</v>
      </c>
      <c r="AX107" s="16">
        <v>1156</v>
      </c>
      <c r="AY107" s="16">
        <v>560</v>
      </c>
      <c r="AZ107" s="16">
        <v>0</v>
      </c>
      <c r="BA107" s="16">
        <v>79</v>
      </c>
      <c r="BB107" s="16">
        <v>557</v>
      </c>
      <c r="BC107" s="16">
        <v>0</v>
      </c>
      <c r="BD107" s="16">
        <v>481</v>
      </c>
      <c r="BE107" s="16">
        <v>1310</v>
      </c>
      <c r="BF107" s="16">
        <v>0</v>
      </c>
      <c r="BG107" s="56"/>
    </row>
    <row r="108" spans="2:59" x14ac:dyDescent="0.25">
      <c r="B108" s="18" t="s">
        <v>49</v>
      </c>
      <c r="C108" s="14">
        <v>6333466</v>
      </c>
      <c r="D108" s="14">
        <v>5342978</v>
      </c>
      <c r="E108" s="14">
        <v>794556</v>
      </c>
      <c r="F108" s="17">
        <v>170969</v>
      </c>
      <c r="G108" s="16">
        <v>9326</v>
      </c>
      <c r="H108" s="16">
        <v>531</v>
      </c>
      <c r="I108" s="16">
        <v>1346</v>
      </c>
      <c r="J108" s="16">
        <v>7393</v>
      </c>
      <c r="K108" s="16">
        <v>7130</v>
      </c>
      <c r="L108" s="16">
        <v>1372</v>
      </c>
      <c r="M108" s="16">
        <v>150</v>
      </c>
      <c r="N108" s="16">
        <v>155</v>
      </c>
      <c r="O108" s="16">
        <v>307</v>
      </c>
      <c r="P108" s="16">
        <v>15491</v>
      </c>
      <c r="Q108" s="16">
        <v>17507</v>
      </c>
      <c r="R108" s="16">
        <v>179</v>
      </c>
      <c r="S108" s="16">
        <v>0</v>
      </c>
      <c r="T108" s="16">
        <v>8593</v>
      </c>
      <c r="U108" s="16">
        <v>5645</v>
      </c>
      <c r="V108" s="16">
        <v>387</v>
      </c>
      <c r="W108" s="16">
        <v>1805</v>
      </c>
      <c r="X108" s="16">
        <v>13884</v>
      </c>
      <c r="Y108" s="16">
        <v>1901</v>
      </c>
      <c r="Z108" s="16">
        <v>9</v>
      </c>
      <c r="AA108" s="16">
        <v>1135</v>
      </c>
      <c r="AB108" s="16">
        <v>1690</v>
      </c>
      <c r="AC108" s="16">
        <v>5983</v>
      </c>
      <c r="AD108" s="16">
        <v>445</v>
      </c>
      <c r="AE108" s="16">
        <v>9172</v>
      </c>
      <c r="AF108" s="16">
        <v>3795</v>
      </c>
      <c r="AG108" s="16">
        <v>43</v>
      </c>
      <c r="AH108" s="16">
        <v>631</v>
      </c>
      <c r="AI108" s="16">
        <v>883</v>
      </c>
      <c r="AJ108" s="16">
        <v>132</v>
      </c>
      <c r="AK108" s="16">
        <v>1396</v>
      </c>
      <c r="AL108" s="16">
        <v>381</v>
      </c>
      <c r="AM108" s="16">
        <v>4921</v>
      </c>
      <c r="AN108" s="16">
        <v>9353</v>
      </c>
      <c r="AO108" s="16">
        <v>50</v>
      </c>
      <c r="AP108" s="16">
        <v>5944</v>
      </c>
      <c r="AQ108" s="16">
        <v>3166</v>
      </c>
      <c r="AR108" s="16">
        <v>726</v>
      </c>
      <c r="AS108" s="16">
        <v>3360</v>
      </c>
      <c r="AT108" s="16">
        <v>14</v>
      </c>
      <c r="AU108" s="16">
        <v>5531</v>
      </c>
      <c r="AV108" s="16">
        <v>181</v>
      </c>
      <c r="AW108" s="16" t="e">
        <f>NA()</f>
        <v>#N/A</v>
      </c>
      <c r="AX108" s="16">
        <v>7009</v>
      </c>
      <c r="AY108" s="16">
        <v>200</v>
      </c>
      <c r="AZ108" s="16">
        <v>38</v>
      </c>
      <c r="BA108" s="16">
        <v>6098</v>
      </c>
      <c r="BB108" s="16">
        <v>2852</v>
      </c>
      <c r="BC108" s="16">
        <v>1385</v>
      </c>
      <c r="BD108" s="16">
        <v>1213</v>
      </c>
      <c r="BE108" s="16">
        <v>131</v>
      </c>
      <c r="BF108" s="16">
        <v>1083</v>
      </c>
      <c r="BG108" s="56"/>
    </row>
    <row r="109" spans="2:59" x14ac:dyDescent="0.25">
      <c r="B109" s="18" t="s">
        <v>50</v>
      </c>
      <c r="C109" s="14">
        <v>25327104</v>
      </c>
      <c r="D109" s="14">
        <v>20984855</v>
      </c>
      <c r="E109" s="14">
        <v>3648260</v>
      </c>
      <c r="F109" s="17">
        <v>514726</v>
      </c>
      <c r="G109" s="16">
        <v>8747</v>
      </c>
      <c r="H109" s="16">
        <v>6670</v>
      </c>
      <c r="I109" s="16">
        <v>20073</v>
      </c>
      <c r="J109" s="16">
        <v>16461</v>
      </c>
      <c r="K109" s="16">
        <v>58992</v>
      </c>
      <c r="L109" s="16">
        <v>19126</v>
      </c>
      <c r="M109" s="16">
        <v>2927</v>
      </c>
      <c r="N109" s="16">
        <v>884</v>
      </c>
      <c r="O109" s="16">
        <v>2276</v>
      </c>
      <c r="P109" s="16">
        <v>35777</v>
      </c>
      <c r="Q109" s="16">
        <v>17401</v>
      </c>
      <c r="R109" s="16">
        <v>6106</v>
      </c>
      <c r="S109" s="16">
        <v>4379</v>
      </c>
      <c r="T109" s="16">
        <v>15064</v>
      </c>
      <c r="U109" s="16">
        <v>10265</v>
      </c>
      <c r="V109" s="16">
        <v>3236</v>
      </c>
      <c r="W109" s="16">
        <v>12766</v>
      </c>
      <c r="X109" s="16">
        <v>6616</v>
      </c>
      <c r="Y109" s="16">
        <v>25513</v>
      </c>
      <c r="Z109" s="16">
        <v>1357</v>
      </c>
      <c r="AA109" s="16">
        <v>9443</v>
      </c>
      <c r="AB109" s="16">
        <v>5035</v>
      </c>
      <c r="AC109" s="16">
        <v>15654</v>
      </c>
      <c r="AD109" s="16">
        <v>7691</v>
      </c>
      <c r="AE109" s="16">
        <v>6048</v>
      </c>
      <c r="AF109" s="16">
        <v>13473</v>
      </c>
      <c r="AG109" s="16">
        <v>537</v>
      </c>
      <c r="AH109" s="16">
        <v>3837</v>
      </c>
      <c r="AI109" s="16">
        <v>7793</v>
      </c>
      <c r="AJ109" s="16">
        <v>459</v>
      </c>
      <c r="AK109" s="16">
        <v>7578</v>
      </c>
      <c r="AL109" s="16">
        <v>15225</v>
      </c>
      <c r="AM109" s="16">
        <v>26155</v>
      </c>
      <c r="AN109" s="16">
        <v>14956</v>
      </c>
      <c r="AO109" s="16">
        <v>809</v>
      </c>
      <c r="AP109" s="16">
        <v>12315</v>
      </c>
      <c r="AQ109" s="16">
        <v>19302</v>
      </c>
      <c r="AR109" s="16">
        <v>3743</v>
      </c>
      <c r="AS109" s="16">
        <v>9107</v>
      </c>
      <c r="AT109" s="16">
        <v>1297</v>
      </c>
      <c r="AU109" s="16">
        <v>4075</v>
      </c>
      <c r="AV109" s="16">
        <v>1486</v>
      </c>
      <c r="AW109" s="16">
        <v>10788</v>
      </c>
      <c r="AX109" s="16" t="e">
        <f>NA()</f>
        <v>#N/A</v>
      </c>
      <c r="AY109" s="16">
        <v>5234</v>
      </c>
      <c r="AZ109" s="16">
        <v>349</v>
      </c>
      <c r="BA109" s="16">
        <v>13231</v>
      </c>
      <c r="BB109" s="16">
        <v>15325</v>
      </c>
      <c r="BC109" s="16">
        <v>663</v>
      </c>
      <c r="BD109" s="16">
        <v>5982</v>
      </c>
      <c r="BE109" s="16">
        <v>2500</v>
      </c>
      <c r="BF109" s="16">
        <v>5225</v>
      </c>
      <c r="BG109" s="56"/>
    </row>
    <row r="110" spans="2:59" x14ac:dyDescent="0.25">
      <c r="B110" s="18" t="s">
        <v>51</v>
      </c>
      <c r="C110" s="14">
        <v>2769627</v>
      </c>
      <c r="D110" s="14">
        <v>2295961</v>
      </c>
      <c r="E110" s="14">
        <v>373984</v>
      </c>
      <c r="F110" s="17">
        <v>85217</v>
      </c>
      <c r="G110" s="16">
        <v>486</v>
      </c>
      <c r="H110" s="16">
        <v>2151</v>
      </c>
      <c r="I110" s="16">
        <v>6585</v>
      </c>
      <c r="J110" s="16">
        <v>422</v>
      </c>
      <c r="K110" s="16">
        <v>18237</v>
      </c>
      <c r="L110" s="16">
        <v>3986</v>
      </c>
      <c r="M110" s="16">
        <v>562</v>
      </c>
      <c r="N110" s="16">
        <v>0</v>
      </c>
      <c r="O110" s="16">
        <v>132</v>
      </c>
      <c r="P110" s="16">
        <v>1643</v>
      </c>
      <c r="Q110" s="16">
        <v>1052</v>
      </c>
      <c r="R110" s="16">
        <v>1701</v>
      </c>
      <c r="S110" s="16">
        <v>7538</v>
      </c>
      <c r="T110" s="16">
        <v>1447</v>
      </c>
      <c r="U110" s="16">
        <v>545</v>
      </c>
      <c r="V110" s="16">
        <v>290</v>
      </c>
      <c r="W110" s="16">
        <v>1146</v>
      </c>
      <c r="X110" s="16">
        <v>611</v>
      </c>
      <c r="Y110" s="16">
        <v>494</v>
      </c>
      <c r="Z110" s="16">
        <v>0</v>
      </c>
      <c r="AA110" s="16">
        <v>342</v>
      </c>
      <c r="AB110" s="16">
        <v>959</v>
      </c>
      <c r="AC110" s="16">
        <v>1099</v>
      </c>
      <c r="AD110" s="16">
        <v>939</v>
      </c>
      <c r="AE110" s="16">
        <v>143</v>
      </c>
      <c r="AF110" s="16">
        <v>511</v>
      </c>
      <c r="AG110" s="16">
        <v>1241</v>
      </c>
      <c r="AH110" s="16">
        <v>195</v>
      </c>
      <c r="AI110" s="16">
        <v>4315</v>
      </c>
      <c r="AJ110" s="16">
        <v>34</v>
      </c>
      <c r="AK110" s="16">
        <v>506</v>
      </c>
      <c r="AL110" s="16">
        <v>1707</v>
      </c>
      <c r="AM110" s="16">
        <v>1937</v>
      </c>
      <c r="AN110" s="16">
        <v>1653</v>
      </c>
      <c r="AO110" s="16">
        <v>2</v>
      </c>
      <c r="AP110" s="16">
        <v>2584</v>
      </c>
      <c r="AQ110" s="16">
        <v>150</v>
      </c>
      <c r="AR110" s="16">
        <v>2037</v>
      </c>
      <c r="AS110" s="16">
        <v>1496</v>
      </c>
      <c r="AT110" s="16">
        <v>0</v>
      </c>
      <c r="AU110" s="16">
        <v>309</v>
      </c>
      <c r="AV110" s="16">
        <v>128</v>
      </c>
      <c r="AW110" s="16">
        <v>549</v>
      </c>
      <c r="AX110" s="16">
        <v>4507</v>
      </c>
      <c r="AY110" s="16" t="e">
        <f>NA()</f>
        <v>#N/A</v>
      </c>
      <c r="AZ110" s="16">
        <v>122</v>
      </c>
      <c r="BA110" s="16">
        <v>2413</v>
      </c>
      <c r="BB110" s="16">
        <v>4825</v>
      </c>
      <c r="BC110" s="16">
        <v>270</v>
      </c>
      <c r="BD110" s="16">
        <v>158</v>
      </c>
      <c r="BE110" s="16">
        <v>1058</v>
      </c>
      <c r="BF110" s="16">
        <v>0</v>
      </c>
      <c r="BG110" s="56"/>
    </row>
    <row r="111" spans="2:59" x14ac:dyDescent="0.25">
      <c r="B111" s="18" t="s">
        <v>52</v>
      </c>
      <c r="C111" s="14">
        <v>621354</v>
      </c>
      <c r="D111" s="14">
        <v>537304</v>
      </c>
      <c r="E111" s="14">
        <v>60719</v>
      </c>
      <c r="F111" s="17">
        <v>20463</v>
      </c>
      <c r="G111" s="16">
        <v>0</v>
      </c>
      <c r="H111" s="16">
        <v>580</v>
      </c>
      <c r="I111" s="16">
        <v>310</v>
      </c>
      <c r="J111" s="16">
        <v>0</v>
      </c>
      <c r="K111" s="16">
        <v>819</v>
      </c>
      <c r="L111" s="16">
        <v>529</v>
      </c>
      <c r="M111" s="16">
        <v>2105</v>
      </c>
      <c r="N111" s="16">
        <v>107</v>
      </c>
      <c r="O111" s="16">
        <v>27</v>
      </c>
      <c r="P111" s="16">
        <v>366</v>
      </c>
      <c r="Q111" s="16">
        <v>101</v>
      </c>
      <c r="R111" s="16">
        <v>143</v>
      </c>
      <c r="S111" s="16">
        <v>0</v>
      </c>
      <c r="T111" s="16">
        <v>386</v>
      </c>
      <c r="U111" s="16">
        <v>258</v>
      </c>
      <c r="V111" s="16">
        <v>0</v>
      </c>
      <c r="W111" s="16">
        <v>7</v>
      </c>
      <c r="X111" s="16">
        <v>627</v>
      </c>
      <c r="Y111" s="16">
        <v>41</v>
      </c>
      <c r="Z111" s="16">
        <v>322</v>
      </c>
      <c r="AA111" s="16">
        <v>361</v>
      </c>
      <c r="AB111" s="16">
        <v>2378</v>
      </c>
      <c r="AC111" s="16">
        <v>335</v>
      </c>
      <c r="AD111" s="16">
        <v>206</v>
      </c>
      <c r="AE111" s="16">
        <v>0</v>
      </c>
      <c r="AF111" s="16">
        <v>69</v>
      </c>
      <c r="AG111" s="16">
        <v>0</v>
      </c>
      <c r="AH111" s="16">
        <v>0</v>
      </c>
      <c r="AI111" s="16">
        <v>15</v>
      </c>
      <c r="AJ111" s="16">
        <v>2244</v>
      </c>
      <c r="AK111" s="16">
        <v>962</v>
      </c>
      <c r="AL111" s="16">
        <v>56</v>
      </c>
      <c r="AM111" s="16">
        <v>3723</v>
      </c>
      <c r="AN111" s="16">
        <v>250</v>
      </c>
      <c r="AO111" s="16">
        <v>0</v>
      </c>
      <c r="AP111" s="16">
        <v>383</v>
      </c>
      <c r="AQ111" s="16">
        <v>0</v>
      </c>
      <c r="AR111" s="16">
        <v>124</v>
      </c>
      <c r="AS111" s="16">
        <v>389</v>
      </c>
      <c r="AT111" s="16">
        <v>401</v>
      </c>
      <c r="AU111" s="16">
        <v>21</v>
      </c>
      <c r="AV111" s="16">
        <v>0</v>
      </c>
      <c r="AW111" s="16">
        <v>327</v>
      </c>
      <c r="AX111" s="16">
        <v>185</v>
      </c>
      <c r="AY111" s="16">
        <v>182</v>
      </c>
      <c r="AZ111" s="16" t="e">
        <f>NA()</f>
        <v>#N/A</v>
      </c>
      <c r="BA111" s="16">
        <v>740</v>
      </c>
      <c r="BB111" s="16">
        <v>156</v>
      </c>
      <c r="BC111" s="16">
        <v>53</v>
      </c>
      <c r="BD111" s="16">
        <v>137</v>
      </c>
      <c r="BE111" s="16">
        <v>38</v>
      </c>
      <c r="BF111" s="16">
        <v>19</v>
      </c>
      <c r="BG111" s="56"/>
    </row>
    <row r="112" spans="2:59" x14ac:dyDescent="0.25">
      <c r="B112" s="18" t="s">
        <v>53</v>
      </c>
      <c r="C112" s="14">
        <v>7996552</v>
      </c>
      <c r="D112" s="14">
        <v>6789620</v>
      </c>
      <c r="E112" s="14">
        <v>889751</v>
      </c>
      <c r="F112" s="17">
        <v>257130</v>
      </c>
      <c r="G112" s="16">
        <v>4930</v>
      </c>
      <c r="H112" s="16">
        <v>3202</v>
      </c>
      <c r="I112" s="16">
        <v>4679</v>
      </c>
      <c r="J112" s="16">
        <v>645</v>
      </c>
      <c r="K112" s="16">
        <v>19371</v>
      </c>
      <c r="L112" s="16">
        <v>4908</v>
      </c>
      <c r="M112" s="16">
        <v>5376</v>
      </c>
      <c r="N112" s="16">
        <v>961</v>
      </c>
      <c r="O112" s="16">
        <v>6854</v>
      </c>
      <c r="P112" s="16">
        <v>17773</v>
      </c>
      <c r="Q112" s="16">
        <v>8715</v>
      </c>
      <c r="R112" s="16">
        <v>2917</v>
      </c>
      <c r="S112" s="16">
        <v>434</v>
      </c>
      <c r="T112" s="16">
        <v>4000</v>
      </c>
      <c r="U112" s="16">
        <v>2703</v>
      </c>
      <c r="V112" s="16">
        <v>1503</v>
      </c>
      <c r="W112" s="16">
        <v>892</v>
      </c>
      <c r="X112" s="16">
        <v>3630</v>
      </c>
      <c r="Y112" s="16">
        <v>2496</v>
      </c>
      <c r="Z112" s="16">
        <v>2855</v>
      </c>
      <c r="AA112" s="16">
        <v>22051</v>
      </c>
      <c r="AB112" s="16">
        <v>5386</v>
      </c>
      <c r="AC112" s="16">
        <v>7323</v>
      </c>
      <c r="AD112" s="16">
        <v>834</v>
      </c>
      <c r="AE112" s="16">
        <v>1682</v>
      </c>
      <c r="AF112" s="16">
        <v>2277</v>
      </c>
      <c r="AG112" s="16">
        <v>617</v>
      </c>
      <c r="AH112" s="16">
        <v>256</v>
      </c>
      <c r="AI112" s="16">
        <v>1717</v>
      </c>
      <c r="AJ112" s="16">
        <v>1344</v>
      </c>
      <c r="AK112" s="16">
        <v>7327</v>
      </c>
      <c r="AL112" s="16">
        <v>1014</v>
      </c>
      <c r="AM112" s="16">
        <v>12455</v>
      </c>
      <c r="AN112" s="16">
        <v>22753</v>
      </c>
      <c r="AO112" s="16">
        <v>462</v>
      </c>
      <c r="AP112" s="16">
        <v>9570</v>
      </c>
      <c r="AQ112" s="16">
        <v>853</v>
      </c>
      <c r="AR112" s="16">
        <v>3499</v>
      </c>
      <c r="AS112" s="16">
        <v>12009</v>
      </c>
      <c r="AT112" s="16">
        <v>1897</v>
      </c>
      <c r="AU112" s="16">
        <v>6612</v>
      </c>
      <c r="AV112" s="16">
        <v>908</v>
      </c>
      <c r="AW112" s="16">
        <v>7482</v>
      </c>
      <c r="AX112" s="16">
        <v>11655</v>
      </c>
      <c r="AY112" s="16">
        <v>1426</v>
      </c>
      <c r="AZ112" s="16">
        <v>173</v>
      </c>
      <c r="BA112" s="16" t="e">
        <f>NA()</f>
        <v>#N/A</v>
      </c>
      <c r="BB112" s="16">
        <v>4615</v>
      </c>
      <c r="BC112" s="16">
        <v>9041</v>
      </c>
      <c r="BD112" s="16">
        <v>858</v>
      </c>
      <c r="BE112" s="16">
        <v>190</v>
      </c>
      <c r="BF112" s="16">
        <v>1222</v>
      </c>
      <c r="BG112" s="56"/>
    </row>
    <row r="113" spans="2:59" x14ac:dyDescent="0.25">
      <c r="B113" s="18" t="s">
        <v>54</v>
      </c>
      <c r="C113" s="14">
        <v>6748474</v>
      </c>
      <c r="D113" s="14">
        <v>5565069</v>
      </c>
      <c r="E113" s="14">
        <v>919925</v>
      </c>
      <c r="F113" s="17">
        <v>208507</v>
      </c>
      <c r="G113" s="16">
        <v>1821</v>
      </c>
      <c r="H113" s="16">
        <v>5266</v>
      </c>
      <c r="I113" s="16">
        <v>12397</v>
      </c>
      <c r="J113" s="16">
        <v>756</v>
      </c>
      <c r="K113" s="16">
        <v>38421</v>
      </c>
      <c r="L113" s="16">
        <v>3938</v>
      </c>
      <c r="M113" s="16">
        <v>1026</v>
      </c>
      <c r="N113" s="16">
        <v>0</v>
      </c>
      <c r="O113" s="16">
        <v>358</v>
      </c>
      <c r="P113" s="16">
        <v>6094</v>
      </c>
      <c r="Q113" s="16">
        <v>8705</v>
      </c>
      <c r="R113" s="16">
        <v>5940</v>
      </c>
      <c r="S113" s="16">
        <v>10895</v>
      </c>
      <c r="T113" s="16">
        <v>2062</v>
      </c>
      <c r="U113" s="16">
        <v>2303</v>
      </c>
      <c r="V113" s="16">
        <v>1000</v>
      </c>
      <c r="W113" s="16">
        <v>2820</v>
      </c>
      <c r="X113" s="16">
        <v>1271</v>
      </c>
      <c r="Y113" s="16">
        <v>1016</v>
      </c>
      <c r="Z113" s="16">
        <v>1313</v>
      </c>
      <c r="AA113" s="16">
        <v>1899</v>
      </c>
      <c r="AB113" s="16">
        <v>1580</v>
      </c>
      <c r="AC113" s="16">
        <v>3720</v>
      </c>
      <c r="AD113" s="16">
        <v>1543</v>
      </c>
      <c r="AE113" s="16">
        <v>1110</v>
      </c>
      <c r="AF113" s="16">
        <v>3307</v>
      </c>
      <c r="AG113" s="16">
        <v>2125</v>
      </c>
      <c r="AH113" s="16">
        <v>673</v>
      </c>
      <c r="AI113" s="16">
        <v>4925</v>
      </c>
      <c r="AJ113" s="16">
        <v>824</v>
      </c>
      <c r="AK113" s="16">
        <v>2006</v>
      </c>
      <c r="AL113" s="16">
        <v>1569</v>
      </c>
      <c r="AM113" s="16">
        <v>4512</v>
      </c>
      <c r="AN113" s="16">
        <v>3870</v>
      </c>
      <c r="AO113" s="16">
        <v>189</v>
      </c>
      <c r="AP113" s="16">
        <v>2686</v>
      </c>
      <c r="AQ113" s="16">
        <v>765</v>
      </c>
      <c r="AR113" s="16">
        <v>29168</v>
      </c>
      <c r="AS113" s="16">
        <v>2296</v>
      </c>
      <c r="AT113" s="16">
        <v>463</v>
      </c>
      <c r="AU113" s="16">
        <v>1519</v>
      </c>
      <c r="AV113" s="16">
        <v>227</v>
      </c>
      <c r="AW113" s="16">
        <v>2342</v>
      </c>
      <c r="AX113" s="16">
        <v>15491</v>
      </c>
      <c r="AY113" s="16">
        <v>4789</v>
      </c>
      <c r="AZ113" s="16">
        <v>119</v>
      </c>
      <c r="BA113" s="16">
        <v>4233</v>
      </c>
      <c r="BB113" s="16" t="e">
        <f>NA()</f>
        <v>#N/A</v>
      </c>
      <c r="BC113" s="16">
        <v>157</v>
      </c>
      <c r="BD113" s="16">
        <v>1491</v>
      </c>
      <c r="BE113" s="16">
        <v>1507</v>
      </c>
      <c r="BF113" s="16">
        <v>1083</v>
      </c>
      <c r="BG113" s="56"/>
    </row>
    <row r="114" spans="2:59" x14ac:dyDescent="0.25">
      <c r="B114" s="18" t="s">
        <v>55</v>
      </c>
      <c r="C114" s="14">
        <v>1836614</v>
      </c>
      <c r="D114" s="14">
        <v>1609110</v>
      </c>
      <c r="E114" s="14">
        <v>172262</v>
      </c>
      <c r="F114" s="17">
        <v>50068</v>
      </c>
      <c r="G114" s="16">
        <v>221</v>
      </c>
      <c r="H114" s="16">
        <v>598</v>
      </c>
      <c r="I114" s="16">
        <v>50</v>
      </c>
      <c r="J114" s="16">
        <v>225</v>
      </c>
      <c r="K114" s="16">
        <v>1442</v>
      </c>
      <c r="L114" s="16">
        <v>124</v>
      </c>
      <c r="M114" s="16">
        <v>594</v>
      </c>
      <c r="N114" s="16">
        <v>89</v>
      </c>
      <c r="O114" s="16">
        <v>300</v>
      </c>
      <c r="P114" s="16">
        <v>2949</v>
      </c>
      <c r="Q114" s="16">
        <v>1296</v>
      </c>
      <c r="R114" s="16">
        <v>147</v>
      </c>
      <c r="S114" s="16">
        <v>120</v>
      </c>
      <c r="T114" s="16">
        <v>1331</v>
      </c>
      <c r="U114" s="16">
        <v>210</v>
      </c>
      <c r="V114" s="16">
        <v>0</v>
      </c>
      <c r="W114" s="16">
        <v>0</v>
      </c>
      <c r="X114" s="16">
        <v>515</v>
      </c>
      <c r="Y114" s="16">
        <v>326</v>
      </c>
      <c r="Z114" s="16">
        <v>45</v>
      </c>
      <c r="AA114" s="16">
        <v>7515</v>
      </c>
      <c r="AB114" s="16">
        <v>236</v>
      </c>
      <c r="AC114" s="16">
        <v>459</v>
      </c>
      <c r="AD114" s="16">
        <v>0</v>
      </c>
      <c r="AE114" s="16">
        <v>0</v>
      </c>
      <c r="AF114" s="16">
        <v>309</v>
      </c>
      <c r="AG114" s="16">
        <v>60</v>
      </c>
      <c r="AH114" s="16">
        <v>78</v>
      </c>
      <c r="AI114" s="16">
        <v>293</v>
      </c>
      <c r="AJ114" s="16">
        <v>160</v>
      </c>
      <c r="AK114" s="16">
        <v>1431</v>
      </c>
      <c r="AL114" s="16">
        <v>0</v>
      </c>
      <c r="AM114" s="16">
        <v>2017</v>
      </c>
      <c r="AN114" s="16">
        <v>3865</v>
      </c>
      <c r="AO114" s="16">
        <v>0</v>
      </c>
      <c r="AP114" s="16">
        <v>8545</v>
      </c>
      <c r="AQ114" s="16">
        <v>97</v>
      </c>
      <c r="AR114" s="16">
        <v>132</v>
      </c>
      <c r="AS114" s="16">
        <v>4205</v>
      </c>
      <c r="AT114" s="16">
        <v>284</v>
      </c>
      <c r="AU114" s="16">
        <v>1857</v>
      </c>
      <c r="AV114" s="16">
        <v>0</v>
      </c>
      <c r="AW114" s="16">
        <v>546</v>
      </c>
      <c r="AX114" s="16">
        <v>1574</v>
      </c>
      <c r="AY114" s="16">
        <v>114</v>
      </c>
      <c r="AZ114" s="16">
        <v>23</v>
      </c>
      <c r="BA114" s="16">
        <v>5561</v>
      </c>
      <c r="BB114" s="16">
        <v>83</v>
      </c>
      <c r="BC114" s="16" t="e">
        <f>NA()</f>
        <v>#N/A</v>
      </c>
      <c r="BD114" s="16">
        <v>42</v>
      </c>
      <c r="BE114" s="16">
        <v>0</v>
      </c>
      <c r="BF114" s="16">
        <v>680</v>
      </c>
      <c r="BG114" s="56"/>
    </row>
    <row r="115" spans="2:59" x14ac:dyDescent="0.25">
      <c r="B115" s="18" t="s">
        <v>56</v>
      </c>
      <c r="C115" s="14">
        <v>5647213</v>
      </c>
      <c r="D115" s="14">
        <v>4846550</v>
      </c>
      <c r="E115" s="14">
        <v>675623</v>
      </c>
      <c r="F115" s="17">
        <v>109439</v>
      </c>
      <c r="G115" s="16">
        <v>708</v>
      </c>
      <c r="H115" s="16">
        <v>432</v>
      </c>
      <c r="I115" s="16">
        <v>4045</v>
      </c>
      <c r="J115" s="16">
        <v>335</v>
      </c>
      <c r="K115" s="16">
        <v>6637</v>
      </c>
      <c r="L115" s="16">
        <v>2592</v>
      </c>
      <c r="M115" s="16">
        <v>993</v>
      </c>
      <c r="N115" s="16">
        <v>219</v>
      </c>
      <c r="O115" s="16">
        <v>123</v>
      </c>
      <c r="P115" s="16">
        <v>4338</v>
      </c>
      <c r="Q115" s="16">
        <v>1745</v>
      </c>
      <c r="R115" s="16">
        <v>1108</v>
      </c>
      <c r="S115" s="16">
        <v>566</v>
      </c>
      <c r="T115" s="16">
        <v>25521</v>
      </c>
      <c r="U115" s="16">
        <v>4017</v>
      </c>
      <c r="V115" s="16">
        <v>3306</v>
      </c>
      <c r="W115" s="16">
        <v>418</v>
      </c>
      <c r="X115" s="16">
        <v>1040</v>
      </c>
      <c r="Y115" s="16">
        <v>850</v>
      </c>
      <c r="Z115" s="16">
        <v>12</v>
      </c>
      <c r="AA115" s="16">
        <v>147</v>
      </c>
      <c r="AB115" s="16">
        <v>733</v>
      </c>
      <c r="AC115" s="16">
        <v>5623</v>
      </c>
      <c r="AD115" s="16">
        <v>17927</v>
      </c>
      <c r="AE115" s="16">
        <v>983</v>
      </c>
      <c r="AF115" s="16">
        <v>2090</v>
      </c>
      <c r="AG115" s="16">
        <v>143</v>
      </c>
      <c r="AH115" s="16">
        <v>483</v>
      </c>
      <c r="AI115" s="16">
        <v>663</v>
      </c>
      <c r="AJ115" s="16">
        <v>480</v>
      </c>
      <c r="AK115" s="16">
        <v>378</v>
      </c>
      <c r="AL115" s="16">
        <v>714</v>
      </c>
      <c r="AM115" s="16">
        <v>2213</v>
      </c>
      <c r="AN115" s="16">
        <v>2120</v>
      </c>
      <c r="AO115" s="16">
        <v>1383</v>
      </c>
      <c r="AP115" s="16">
        <v>1358</v>
      </c>
      <c r="AQ115" s="16">
        <v>118</v>
      </c>
      <c r="AR115" s="16">
        <v>1057</v>
      </c>
      <c r="AS115" s="16">
        <v>1294</v>
      </c>
      <c r="AT115" s="16">
        <v>368</v>
      </c>
      <c r="AU115" s="16">
        <v>377</v>
      </c>
      <c r="AV115" s="16">
        <v>590</v>
      </c>
      <c r="AW115" s="16">
        <v>744</v>
      </c>
      <c r="AX115" s="16">
        <v>1984</v>
      </c>
      <c r="AY115" s="16">
        <v>890</v>
      </c>
      <c r="AZ115" s="16">
        <v>342</v>
      </c>
      <c r="BA115" s="16">
        <v>2573</v>
      </c>
      <c r="BB115" s="16">
        <v>1555</v>
      </c>
      <c r="BC115" s="16">
        <v>1090</v>
      </c>
      <c r="BD115" s="16" t="e">
        <f>NA()</f>
        <v>#N/A</v>
      </c>
      <c r="BE115" s="16">
        <v>14</v>
      </c>
      <c r="BF115" s="16">
        <v>728</v>
      </c>
      <c r="BG115" s="56"/>
    </row>
    <row r="116" spans="2:59" x14ac:dyDescent="0.25">
      <c r="B116" s="18" t="s">
        <v>57</v>
      </c>
      <c r="C116" s="14">
        <v>561389</v>
      </c>
      <c r="D116" s="14">
        <v>462808</v>
      </c>
      <c r="E116" s="14">
        <v>66648</v>
      </c>
      <c r="F116" s="17">
        <v>30651</v>
      </c>
      <c r="G116" s="16">
        <v>51</v>
      </c>
      <c r="H116" s="16">
        <v>761</v>
      </c>
      <c r="I116" s="16">
        <v>369</v>
      </c>
      <c r="J116" s="16">
        <v>174</v>
      </c>
      <c r="K116" s="16">
        <v>2539</v>
      </c>
      <c r="L116" s="16">
        <v>6905</v>
      </c>
      <c r="M116" s="16">
        <v>11</v>
      </c>
      <c r="N116" s="16">
        <v>0</v>
      </c>
      <c r="O116" s="16">
        <v>0</v>
      </c>
      <c r="P116" s="16">
        <v>1525</v>
      </c>
      <c r="Q116" s="16">
        <v>46</v>
      </c>
      <c r="R116" s="16">
        <v>0</v>
      </c>
      <c r="S116" s="16">
        <v>2140</v>
      </c>
      <c r="T116" s="16">
        <v>450</v>
      </c>
      <c r="U116" s="16">
        <v>6</v>
      </c>
      <c r="V116" s="16">
        <v>342</v>
      </c>
      <c r="W116" s="16">
        <v>286</v>
      </c>
      <c r="X116" s="16">
        <v>83</v>
      </c>
      <c r="Y116" s="16">
        <v>114</v>
      </c>
      <c r="Z116" s="16">
        <v>0</v>
      </c>
      <c r="AA116" s="16">
        <v>0</v>
      </c>
      <c r="AB116" s="16">
        <v>152</v>
      </c>
      <c r="AC116" s="16">
        <v>849</v>
      </c>
      <c r="AD116" s="16">
        <v>357</v>
      </c>
      <c r="AE116" s="16">
        <v>70</v>
      </c>
      <c r="AF116" s="16">
        <v>241</v>
      </c>
      <c r="AG116" s="16">
        <v>1105</v>
      </c>
      <c r="AH116" s="16">
        <v>1784</v>
      </c>
      <c r="AI116" s="16">
        <v>427</v>
      </c>
      <c r="AJ116" s="16">
        <v>0</v>
      </c>
      <c r="AK116" s="16">
        <v>7</v>
      </c>
      <c r="AL116" s="16">
        <v>76</v>
      </c>
      <c r="AM116" s="16">
        <v>113</v>
      </c>
      <c r="AN116" s="16">
        <v>395</v>
      </c>
      <c r="AO116" s="16">
        <v>237</v>
      </c>
      <c r="AP116" s="16">
        <v>22</v>
      </c>
      <c r="AQ116" s="16">
        <v>462</v>
      </c>
      <c r="AR116" s="16">
        <v>960</v>
      </c>
      <c r="AS116" s="16">
        <v>284</v>
      </c>
      <c r="AT116" s="16">
        <v>13</v>
      </c>
      <c r="AU116" s="16">
        <v>219</v>
      </c>
      <c r="AV116" s="16">
        <v>1043</v>
      </c>
      <c r="AW116" s="16">
        <v>69</v>
      </c>
      <c r="AX116" s="16">
        <v>1398</v>
      </c>
      <c r="AY116" s="16">
        <v>2140</v>
      </c>
      <c r="AZ116" s="16">
        <v>4</v>
      </c>
      <c r="BA116" s="16">
        <v>451</v>
      </c>
      <c r="BB116" s="16">
        <v>1803</v>
      </c>
      <c r="BC116" s="16">
        <v>0</v>
      </c>
      <c r="BD116" s="16">
        <v>168</v>
      </c>
      <c r="BE116" s="16" t="e">
        <f>NA()</f>
        <v>#N/A</v>
      </c>
      <c r="BF116" s="16">
        <v>0</v>
      </c>
      <c r="BG116" s="56"/>
    </row>
    <row r="117" spans="2:59" x14ac:dyDescent="0.25">
      <c r="B117" s="18" t="s">
        <v>58</v>
      </c>
      <c r="C117" s="14">
        <v>3669195</v>
      </c>
      <c r="D117" s="14">
        <v>3403602</v>
      </c>
      <c r="E117" s="14">
        <v>238263</v>
      </c>
      <c r="F117" s="17">
        <v>22649</v>
      </c>
      <c r="G117" s="16">
        <v>35</v>
      </c>
      <c r="H117" s="16">
        <v>378</v>
      </c>
      <c r="I117" s="16">
        <v>229</v>
      </c>
      <c r="J117" s="16">
        <v>0</v>
      </c>
      <c r="K117" s="16">
        <v>207</v>
      </c>
      <c r="L117" s="16">
        <v>0</v>
      </c>
      <c r="M117" s="16">
        <v>1849</v>
      </c>
      <c r="N117" s="16">
        <v>13</v>
      </c>
      <c r="O117" s="16">
        <v>212</v>
      </c>
      <c r="P117" s="16">
        <v>6614</v>
      </c>
      <c r="Q117" s="16">
        <v>247</v>
      </c>
      <c r="R117" s="16">
        <v>0</v>
      </c>
      <c r="S117" s="16">
        <v>13</v>
      </c>
      <c r="T117" s="16">
        <v>624</v>
      </c>
      <c r="U117" s="16">
        <v>784</v>
      </c>
      <c r="V117" s="16">
        <v>0</v>
      </c>
      <c r="W117" s="16">
        <v>38</v>
      </c>
      <c r="X117" s="16">
        <v>0</v>
      </c>
      <c r="Y117" s="16">
        <v>0</v>
      </c>
      <c r="Z117" s="16">
        <v>0</v>
      </c>
      <c r="AA117" s="16">
        <v>70</v>
      </c>
      <c r="AB117" s="16">
        <v>1412</v>
      </c>
      <c r="AC117" s="16">
        <v>88</v>
      </c>
      <c r="AD117" s="16">
        <v>0</v>
      </c>
      <c r="AE117" s="16">
        <v>27</v>
      </c>
      <c r="AF117" s="16">
        <v>101</v>
      </c>
      <c r="AG117" s="16">
        <v>0</v>
      </c>
      <c r="AH117" s="16">
        <v>0</v>
      </c>
      <c r="AI117" s="16">
        <v>0</v>
      </c>
      <c r="AJ117" s="16">
        <v>0</v>
      </c>
      <c r="AK117" s="16">
        <v>2150</v>
      </c>
      <c r="AL117" s="16">
        <v>51</v>
      </c>
      <c r="AM117" s="16">
        <v>2615</v>
      </c>
      <c r="AN117" s="16">
        <v>200</v>
      </c>
      <c r="AO117" s="16">
        <v>0</v>
      </c>
      <c r="AP117" s="16">
        <v>0</v>
      </c>
      <c r="AQ117" s="16">
        <v>79</v>
      </c>
      <c r="AR117" s="16">
        <v>0</v>
      </c>
      <c r="AS117" s="16">
        <v>1978</v>
      </c>
      <c r="AT117" s="16">
        <v>490</v>
      </c>
      <c r="AU117" s="16">
        <v>3</v>
      </c>
      <c r="AV117" s="16">
        <v>113</v>
      </c>
      <c r="AW117" s="16">
        <v>224</v>
      </c>
      <c r="AX117" s="16">
        <v>444</v>
      </c>
      <c r="AY117" s="16">
        <v>0</v>
      </c>
      <c r="AZ117" s="16">
        <v>0</v>
      </c>
      <c r="BA117" s="16">
        <v>1077</v>
      </c>
      <c r="BB117" s="16">
        <v>41</v>
      </c>
      <c r="BC117" s="16">
        <v>14</v>
      </c>
      <c r="BD117" s="16">
        <v>229</v>
      </c>
      <c r="BE117" s="16">
        <v>0</v>
      </c>
      <c r="BF117" s="16" t="e">
        <f>NA()</f>
        <v>#N/A</v>
      </c>
      <c r="BG117" s="56"/>
    </row>
    <row r="118" spans="2:59" x14ac:dyDescent="0.25">
      <c r="B118" s="41" t="str">
        <f>INDEX(B65:B117,$A$59)</f>
        <v>United States</v>
      </c>
      <c r="C118" s="41">
        <f t="shared" ref="C118:BF118" si="23">INDEX(C65:C117,$A$59)</f>
        <v>307900319</v>
      </c>
      <c r="D118" s="41">
        <f t="shared" si="23"/>
        <v>261087925</v>
      </c>
      <c r="E118" s="41">
        <f t="shared" si="23"/>
        <v>37998701</v>
      </c>
      <c r="F118" s="41">
        <f t="shared" si="23"/>
        <v>6987416</v>
      </c>
      <c r="G118" s="41">
        <f t="shared" si="23"/>
        <v>106806</v>
      </c>
      <c r="H118" s="41">
        <f t="shared" si="23"/>
        <v>88850</v>
      </c>
      <c r="I118" s="41">
        <f t="shared" si="23"/>
        <v>211816</v>
      </c>
      <c r="J118" s="41">
        <f t="shared" si="23"/>
        <v>77226</v>
      </c>
      <c r="K118" s="41">
        <f t="shared" si="23"/>
        <v>562343</v>
      </c>
      <c r="L118" s="41">
        <f t="shared" si="23"/>
        <v>160623</v>
      </c>
      <c r="M118" s="41">
        <f t="shared" si="23"/>
        <v>91295</v>
      </c>
      <c r="N118" s="41">
        <f t="shared" si="23"/>
        <v>26631</v>
      </c>
      <c r="O118" s="41">
        <f t="shared" si="23"/>
        <v>49732</v>
      </c>
      <c r="P118" s="41">
        <f t="shared" si="23"/>
        <v>437202</v>
      </c>
      <c r="Q118" s="41">
        <f t="shared" si="23"/>
        <v>248892</v>
      </c>
      <c r="R118" s="41">
        <f t="shared" si="23"/>
        <v>61940</v>
      </c>
      <c r="S118" s="41">
        <f t="shared" si="23"/>
        <v>57831</v>
      </c>
      <c r="T118" s="41">
        <f t="shared" si="23"/>
        <v>269008</v>
      </c>
      <c r="U118" s="41">
        <f t="shared" si="23"/>
        <v>143228</v>
      </c>
      <c r="V118" s="41">
        <f t="shared" si="23"/>
        <v>74516</v>
      </c>
      <c r="W118" s="41">
        <f t="shared" si="23"/>
        <v>94180</v>
      </c>
      <c r="X118" s="41">
        <f t="shared" si="23"/>
        <v>99256</v>
      </c>
      <c r="Y118" s="41">
        <f t="shared" si="23"/>
        <v>86593</v>
      </c>
      <c r="Z118" s="41">
        <f t="shared" si="23"/>
        <v>33729</v>
      </c>
      <c r="AA118" s="41">
        <f t="shared" si="23"/>
        <v>165041</v>
      </c>
      <c r="AB118" s="41">
        <f t="shared" si="23"/>
        <v>145869</v>
      </c>
      <c r="AC118" s="41">
        <f t="shared" si="23"/>
        <v>186505</v>
      </c>
      <c r="AD118" s="41">
        <f t="shared" si="23"/>
        <v>103253</v>
      </c>
      <c r="AE118" s="41">
        <f t="shared" si="23"/>
        <v>68597</v>
      </c>
      <c r="AF118" s="41">
        <f t="shared" si="23"/>
        <v>138404</v>
      </c>
      <c r="AG118" s="41">
        <f t="shared" si="23"/>
        <v>31204</v>
      </c>
      <c r="AH118" s="41">
        <f t="shared" si="23"/>
        <v>52809</v>
      </c>
      <c r="AI118" s="41">
        <f t="shared" si="23"/>
        <v>115943</v>
      </c>
      <c r="AJ118" s="41">
        <f t="shared" si="23"/>
        <v>43277</v>
      </c>
      <c r="AK118" s="41">
        <f t="shared" si="23"/>
        <v>216369</v>
      </c>
      <c r="AL118" s="41">
        <f t="shared" si="23"/>
        <v>61431</v>
      </c>
      <c r="AM118" s="41">
        <f t="shared" si="23"/>
        <v>377800</v>
      </c>
      <c r="AN118" s="41">
        <f t="shared" si="23"/>
        <v>225147</v>
      </c>
      <c r="AO118" s="41">
        <f t="shared" si="23"/>
        <v>26563</v>
      </c>
      <c r="AP118" s="41">
        <f t="shared" si="23"/>
        <v>206049</v>
      </c>
      <c r="AQ118" s="41">
        <f t="shared" si="23"/>
        <v>81009</v>
      </c>
      <c r="AR118" s="41">
        <f t="shared" si="23"/>
        <v>109795</v>
      </c>
      <c r="AS118" s="41">
        <f t="shared" si="23"/>
        <v>215127</v>
      </c>
      <c r="AT118" s="41">
        <f t="shared" si="23"/>
        <v>31065</v>
      </c>
      <c r="AU118" s="41">
        <f t="shared" si="23"/>
        <v>121426</v>
      </c>
      <c r="AV118" s="41">
        <f t="shared" si="23"/>
        <v>29383</v>
      </c>
      <c r="AW118" s="41">
        <f t="shared" si="23"/>
        <v>154243</v>
      </c>
      <c r="AX118" s="41">
        <f t="shared" si="23"/>
        <v>404839</v>
      </c>
      <c r="AY118" s="41">
        <f t="shared" si="23"/>
        <v>73211</v>
      </c>
      <c r="AZ118" s="41">
        <f t="shared" si="23"/>
        <v>18172</v>
      </c>
      <c r="BA118" s="41">
        <f t="shared" si="23"/>
        <v>229227</v>
      </c>
      <c r="BB118" s="41">
        <f t="shared" si="23"/>
        <v>190644</v>
      </c>
      <c r="BC118" s="41">
        <f t="shared" si="23"/>
        <v>45956</v>
      </c>
      <c r="BD118" s="41">
        <f t="shared" si="23"/>
        <v>105370</v>
      </c>
      <c r="BE118" s="41">
        <f t="shared" si="23"/>
        <v>31991</v>
      </c>
      <c r="BF118" s="41">
        <f t="shared" si="23"/>
        <v>76218</v>
      </c>
    </row>
    <row r="120" spans="2:59" x14ac:dyDescent="0.25">
      <c r="B120">
        <v>2010</v>
      </c>
    </row>
    <row r="121" spans="2:59" x14ac:dyDescent="0.25">
      <c r="B121" s="97" t="s">
        <v>0</v>
      </c>
      <c r="C121" s="96" t="s">
        <v>1</v>
      </c>
      <c r="D121" s="96" t="s">
        <v>2</v>
      </c>
      <c r="E121" s="96" t="s">
        <v>3</v>
      </c>
      <c r="F121" s="31">
        <v>1</v>
      </c>
      <c r="G121" s="32">
        <v>2</v>
      </c>
      <c r="H121" s="32">
        <v>3</v>
      </c>
      <c r="I121" s="32">
        <v>4</v>
      </c>
      <c r="J121" s="32">
        <v>5</v>
      </c>
      <c r="K121" s="32">
        <v>6</v>
      </c>
      <c r="L121" s="32">
        <v>7</v>
      </c>
      <c r="M121" s="32">
        <v>8</v>
      </c>
      <c r="N121" s="32">
        <v>9</v>
      </c>
      <c r="O121" s="32">
        <v>10</v>
      </c>
      <c r="P121" s="32">
        <v>11</v>
      </c>
      <c r="Q121" s="32">
        <v>12</v>
      </c>
      <c r="R121" s="32">
        <v>13</v>
      </c>
      <c r="S121" s="32">
        <v>14</v>
      </c>
      <c r="T121" s="32">
        <v>15</v>
      </c>
      <c r="U121" s="32">
        <v>16</v>
      </c>
      <c r="V121" s="32">
        <v>17</v>
      </c>
      <c r="W121" s="32">
        <v>18</v>
      </c>
      <c r="X121" s="32">
        <v>19</v>
      </c>
      <c r="Y121" s="32">
        <v>20</v>
      </c>
      <c r="Z121" s="32">
        <v>21</v>
      </c>
      <c r="AA121" s="32">
        <v>22</v>
      </c>
      <c r="AB121" s="32">
        <v>23</v>
      </c>
      <c r="AC121" s="32">
        <v>24</v>
      </c>
      <c r="AD121" s="32">
        <v>25</v>
      </c>
      <c r="AE121" s="32">
        <v>26</v>
      </c>
      <c r="AF121" s="32">
        <v>27</v>
      </c>
      <c r="AG121" s="32">
        <v>28</v>
      </c>
      <c r="AH121" s="32">
        <v>29</v>
      </c>
      <c r="AI121" s="32">
        <v>30</v>
      </c>
      <c r="AJ121" s="32">
        <v>31</v>
      </c>
      <c r="AK121" s="32">
        <v>32</v>
      </c>
      <c r="AL121" s="32">
        <v>33</v>
      </c>
      <c r="AM121" s="32">
        <v>34</v>
      </c>
      <c r="AN121" s="32">
        <v>35</v>
      </c>
      <c r="AO121" s="32">
        <v>36</v>
      </c>
      <c r="AP121" s="32">
        <v>37</v>
      </c>
      <c r="AQ121" s="32">
        <v>38</v>
      </c>
      <c r="AR121" s="32">
        <v>39</v>
      </c>
      <c r="AS121" s="32">
        <v>40</v>
      </c>
      <c r="AT121" s="32">
        <v>41</v>
      </c>
      <c r="AU121" s="32">
        <v>42</v>
      </c>
      <c r="AV121" s="32">
        <v>43</v>
      </c>
      <c r="AW121" s="32">
        <v>44</v>
      </c>
      <c r="AX121" s="32">
        <v>45</v>
      </c>
      <c r="AY121" s="32">
        <v>46</v>
      </c>
      <c r="AZ121" s="32">
        <v>47</v>
      </c>
      <c r="BA121" s="32">
        <v>48</v>
      </c>
      <c r="BB121" s="32">
        <v>49</v>
      </c>
      <c r="BC121" s="32">
        <v>50</v>
      </c>
      <c r="BD121" s="32">
        <v>51</v>
      </c>
      <c r="BE121" s="32">
        <v>52</v>
      </c>
      <c r="BF121" s="32">
        <v>53</v>
      </c>
      <c r="BG121" s="55"/>
    </row>
    <row r="122" spans="2:59" x14ac:dyDescent="0.25">
      <c r="B122" s="97"/>
      <c r="C122" s="96"/>
      <c r="D122" s="96"/>
      <c r="E122" s="96"/>
      <c r="F122" s="33" t="s">
        <v>4</v>
      </c>
      <c r="G122" s="33"/>
      <c r="H122" s="33"/>
      <c r="I122" s="33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55"/>
    </row>
    <row r="123" spans="2:59" x14ac:dyDescent="0.25">
      <c r="B123" s="97"/>
      <c r="C123" s="35" t="s">
        <v>5</v>
      </c>
      <c r="D123" s="35" t="s">
        <v>5</v>
      </c>
      <c r="E123" s="35" t="s">
        <v>5</v>
      </c>
      <c r="F123" s="36" t="s">
        <v>6</v>
      </c>
      <c r="G123" s="37" t="s">
        <v>7</v>
      </c>
      <c r="H123" s="37" t="s">
        <v>8</v>
      </c>
      <c r="I123" s="37" t="s">
        <v>9</v>
      </c>
      <c r="J123" s="37" t="s">
        <v>10</v>
      </c>
      <c r="K123" s="37" t="s">
        <v>11</v>
      </c>
      <c r="L123" s="37" t="s">
        <v>12</v>
      </c>
      <c r="M123" s="37" t="s">
        <v>13</v>
      </c>
      <c r="N123" s="37" t="s">
        <v>14</v>
      </c>
      <c r="O123" s="37" t="s">
        <v>15</v>
      </c>
      <c r="P123" s="37" t="s">
        <v>16</v>
      </c>
      <c r="Q123" s="37" t="s">
        <v>17</v>
      </c>
      <c r="R123" s="37" t="s">
        <v>18</v>
      </c>
      <c r="S123" s="37" t="s">
        <v>19</v>
      </c>
      <c r="T123" s="37" t="s">
        <v>20</v>
      </c>
      <c r="U123" s="37" t="s">
        <v>21</v>
      </c>
      <c r="V123" s="37" t="s">
        <v>22</v>
      </c>
      <c r="W123" s="37" t="s">
        <v>23</v>
      </c>
      <c r="X123" s="37" t="s">
        <v>24</v>
      </c>
      <c r="Y123" s="37" t="s">
        <v>25</v>
      </c>
      <c r="Z123" s="37" t="s">
        <v>26</v>
      </c>
      <c r="AA123" s="37" t="s">
        <v>27</v>
      </c>
      <c r="AB123" s="37" t="s">
        <v>28</v>
      </c>
      <c r="AC123" s="37" t="s">
        <v>29</v>
      </c>
      <c r="AD123" s="37" t="s">
        <v>30</v>
      </c>
      <c r="AE123" s="37" t="s">
        <v>31</v>
      </c>
      <c r="AF123" s="37" t="s">
        <v>32</v>
      </c>
      <c r="AG123" s="37" t="s">
        <v>33</v>
      </c>
      <c r="AH123" s="37" t="s">
        <v>34</v>
      </c>
      <c r="AI123" s="37" t="s">
        <v>35</v>
      </c>
      <c r="AJ123" s="37" t="s">
        <v>36</v>
      </c>
      <c r="AK123" s="37" t="s">
        <v>37</v>
      </c>
      <c r="AL123" s="37" t="s">
        <v>38</v>
      </c>
      <c r="AM123" s="37" t="s">
        <v>39</v>
      </c>
      <c r="AN123" s="37" t="s">
        <v>40</v>
      </c>
      <c r="AO123" s="37" t="s">
        <v>41</v>
      </c>
      <c r="AP123" s="37" t="s">
        <v>42</v>
      </c>
      <c r="AQ123" s="37" t="s">
        <v>43</v>
      </c>
      <c r="AR123" s="37" t="s">
        <v>44</v>
      </c>
      <c r="AS123" s="37" t="s">
        <v>45</v>
      </c>
      <c r="AT123" s="37" t="s">
        <v>46</v>
      </c>
      <c r="AU123" s="37" t="s">
        <v>47</v>
      </c>
      <c r="AV123" s="37" t="s">
        <v>48</v>
      </c>
      <c r="AW123" s="37" t="s">
        <v>49</v>
      </c>
      <c r="AX123" s="37" t="s">
        <v>50</v>
      </c>
      <c r="AY123" s="37" t="s">
        <v>51</v>
      </c>
      <c r="AZ123" s="37" t="s">
        <v>52</v>
      </c>
      <c r="BA123" s="37" t="s">
        <v>53</v>
      </c>
      <c r="BB123" s="37" t="s">
        <v>54</v>
      </c>
      <c r="BC123" s="37" t="s">
        <v>55</v>
      </c>
      <c r="BD123" s="37" t="s">
        <v>56</v>
      </c>
      <c r="BE123" s="37" t="s">
        <v>57</v>
      </c>
      <c r="BF123" s="37" t="s">
        <v>58</v>
      </c>
      <c r="BG123" s="54"/>
    </row>
    <row r="124" spans="2:59" ht="26.25" x14ac:dyDescent="0.25">
      <c r="B124" s="42" t="s">
        <v>59</v>
      </c>
      <c r="C124" s="43">
        <v>305628607</v>
      </c>
      <c r="D124" s="43">
        <v>258552348</v>
      </c>
      <c r="E124" s="43">
        <v>38582885</v>
      </c>
      <c r="F124" s="44">
        <v>6743229</v>
      </c>
      <c r="G124" s="45">
        <v>99221</v>
      </c>
      <c r="H124" s="45">
        <v>94692</v>
      </c>
      <c r="I124" s="45">
        <v>176768</v>
      </c>
      <c r="J124" s="45">
        <v>64264</v>
      </c>
      <c r="K124" s="45">
        <v>573988</v>
      </c>
      <c r="L124" s="45">
        <v>140620</v>
      </c>
      <c r="M124" s="45">
        <v>89360</v>
      </c>
      <c r="N124" s="45">
        <v>30055</v>
      </c>
      <c r="O124" s="45">
        <v>56052</v>
      </c>
      <c r="P124" s="45">
        <v>427853</v>
      </c>
      <c r="Q124" s="45">
        <v>244992</v>
      </c>
      <c r="R124" s="45">
        <v>49218</v>
      </c>
      <c r="S124" s="45">
        <v>53122</v>
      </c>
      <c r="T124" s="45">
        <v>277579</v>
      </c>
      <c r="U124" s="45">
        <v>130170</v>
      </c>
      <c r="V124" s="45">
        <v>66922</v>
      </c>
      <c r="W124" s="45">
        <v>90681</v>
      </c>
      <c r="X124" s="45">
        <v>92999</v>
      </c>
      <c r="Y124" s="45">
        <v>88131</v>
      </c>
      <c r="Z124" s="45">
        <v>32209</v>
      </c>
      <c r="AA124" s="45">
        <v>159866</v>
      </c>
      <c r="AB124" s="45">
        <v>144152</v>
      </c>
      <c r="AC124" s="45">
        <v>178207</v>
      </c>
      <c r="AD124" s="45">
        <v>104765</v>
      </c>
      <c r="AE124" s="45">
        <v>68363</v>
      </c>
      <c r="AF124" s="45">
        <v>148055</v>
      </c>
      <c r="AG124" s="45">
        <v>35870</v>
      </c>
      <c r="AH124" s="45">
        <v>43531</v>
      </c>
      <c r="AI124" s="45">
        <v>109409</v>
      </c>
      <c r="AJ124" s="45">
        <v>38399</v>
      </c>
      <c r="AK124" s="45">
        <v>193972</v>
      </c>
      <c r="AL124" s="45">
        <v>50438</v>
      </c>
      <c r="AM124" s="45">
        <v>363139</v>
      </c>
      <c r="AN124" s="45">
        <v>207025</v>
      </c>
      <c r="AO124" s="45">
        <v>24450</v>
      </c>
      <c r="AP124" s="45">
        <v>188013</v>
      </c>
      <c r="AQ124" s="45">
        <v>90616</v>
      </c>
      <c r="AR124" s="45">
        <v>100185</v>
      </c>
      <c r="AS124" s="45">
        <v>209810</v>
      </c>
      <c r="AT124" s="45">
        <v>24948</v>
      </c>
      <c r="AU124" s="45">
        <v>117569</v>
      </c>
      <c r="AV124" s="45">
        <v>27915</v>
      </c>
      <c r="AW124" s="45">
        <v>143135</v>
      </c>
      <c r="AX124" s="45">
        <v>411641</v>
      </c>
      <c r="AY124" s="45">
        <v>75541</v>
      </c>
      <c r="AZ124" s="45">
        <v>18380</v>
      </c>
      <c r="BA124" s="45">
        <v>232002</v>
      </c>
      <c r="BB124" s="45">
        <v>166162</v>
      </c>
      <c r="BC124" s="45">
        <v>49349</v>
      </c>
      <c r="BD124" s="45">
        <v>111240</v>
      </c>
      <c r="BE124" s="45">
        <v>28186</v>
      </c>
      <c r="BF124" s="45">
        <v>59885</v>
      </c>
      <c r="BG124" s="56"/>
    </row>
    <row r="125" spans="2:59" x14ac:dyDescent="0.25">
      <c r="B125" s="30" t="s">
        <v>7</v>
      </c>
      <c r="C125" s="27">
        <v>4729509</v>
      </c>
      <c r="D125" s="27">
        <v>3987155</v>
      </c>
      <c r="E125" s="27">
        <v>620465</v>
      </c>
      <c r="F125" s="29">
        <v>108723</v>
      </c>
      <c r="G125" s="28" t="e">
        <f>NA()</f>
        <v>#N/A</v>
      </c>
      <c r="H125" s="28">
        <v>3013</v>
      </c>
      <c r="I125" s="28">
        <v>676</v>
      </c>
      <c r="J125" s="28">
        <v>1481</v>
      </c>
      <c r="K125" s="28">
        <v>3827</v>
      </c>
      <c r="L125" s="28">
        <v>1278</v>
      </c>
      <c r="M125" s="28">
        <v>454</v>
      </c>
      <c r="N125" s="28">
        <v>811</v>
      </c>
      <c r="O125" s="28">
        <v>211</v>
      </c>
      <c r="P125" s="28">
        <v>15062</v>
      </c>
      <c r="Q125" s="28">
        <v>21644</v>
      </c>
      <c r="R125" s="28">
        <v>267</v>
      </c>
      <c r="S125" s="28">
        <v>304</v>
      </c>
      <c r="T125" s="28">
        <v>2503</v>
      </c>
      <c r="U125" s="28">
        <v>3945</v>
      </c>
      <c r="V125" s="28">
        <v>669</v>
      </c>
      <c r="W125" s="28">
        <v>649</v>
      </c>
      <c r="X125" s="28">
        <v>1967</v>
      </c>
      <c r="Y125" s="28">
        <v>1901</v>
      </c>
      <c r="Z125" s="28">
        <v>97</v>
      </c>
      <c r="AA125" s="28">
        <v>716</v>
      </c>
      <c r="AB125" s="28">
        <v>435</v>
      </c>
      <c r="AC125" s="28">
        <v>2334</v>
      </c>
      <c r="AD125" s="28">
        <v>386</v>
      </c>
      <c r="AE125" s="28">
        <v>7233</v>
      </c>
      <c r="AF125" s="28">
        <v>1373</v>
      </c>
      <c r="AG125" s="28">
        <v>229</v>
      </c>
      <c r="AH125" s="28">
        <v>169</v>
      </c>
      <c r="AI125" s="28">
        <v>265</v>
      </c>
      <c r="AJ125" s="28">
        <v>0</v>
      </c>
      <c r="AK125" s="28">
        <v>356</v>
      </c>
      <c r="AL125" s="28">
        <v>650</v>
      </c>
      <c r="AM125" s="28">
        <v>3686</v>
      </c>
      <c r="AN125" s="28">
        <v>2371</v>
      </c>
      <c r="AO125" s="28">
        <v>169</v>
      </c>
      <c r="AP125" s="28">
        <v>2222</v>
      </c>
      <c r="AQ125" s="28">
        <v>880</v>
      </c>
      <c r="AR125" s="28">
        <v>485</v>
      </c>
      <c r="AS125" s="28">
        <v>1477</v>
      </c>
      <c r="AT125" s="28">
        <v>0</v>
      </c>
      <c r="AU125" s="28">
        <v>2368</v>
      </c>
      <c r="AV125" s="28">
        <v>31</v>
      </c>
      <c r="AW125" s="28">
        <v>7409</v>
      </c>
      <c r="AX125" s="28">
        <v>6500</v>
      </c>
      <c r="AY125" s="28">
        <v>1336</v>
      </c>
      <c r="AZ125" s="28">
        <v>0</v>
      </c>
      <c r="BA125" s="28">
        <v>2490</v>
      </c>
      <c r="BB125" s="28">
        <v>1171</v>
      </c>
      <c r="BC125" s="28">
        <v>41</v>
      </c>
      <c r="BD125" s="28">
        <v>1155</v>
      </c>
      <c r="BE125" s="28">
        <v>27</v>
      </c>
      <c r="BF125" s="28">
        <v>228</v>
      </c>
      <c r="BG125" s="56"/>
    </row>
    <row r="126" spans="2:59" x14ac:dyDescent="0.25">
      <c r="B126" s="30" t="s">
        <v>8</v>
      </c>
      <c r="C126" s="27">
        <v>702974</v>
      </c>
      <c r="D126" s="27">
        <v>565031</v>
      </c>
      <c r="E126" s="27">
        <v>95878</v>
      </c>
      <c r="F126" s="29">
        <v>36326</v>
      </c>
      <c r="G126" s="28">
        <v>477</v>
      </c>
      <c r="H126" s="28" t="e">
        <f>NA()</f>
        <v>#N/A</v>
      </c>
      <c r="I126" s="28">
        <v>1354</v>
      </c>
      <c r="J126" s="28">
        <v>47</v>
      </c>
      <c r="K126" s="28">
        <v>3906</v>
      </c>
      <c r="L126" s="28">
        <v>1930</v>
      </c>
      <c r="M126" s="28">
        <v>0</v>
      </c>
      <c r="N126" s="28">
        <v>0</v>
      </c>
      <c r="O126" s="28">
        <v>14</v>
      </c>
      <c r="P126" s="28">
        <v>2315</v>
      </c>
      <c r="Q126" s="28">
        <v>1251</v>
      </c>
      <c r="R126" s="28">
        <v>1705</v>
      </c>
      <c r="S126" s="28">
        <v>895</v>
      </c>
      <c r="T126" s="28">
        <v>388</v>
      </c>
      <c r="U126" s="28">
        <v>9</v>
      </c>
      <c r="V126" s="28">
        <v>262</v>
      </c>
      <c r="W126" s="28">
        <v>106</v>
      </c>
      <c r="X126" s="28">
        <v>1440</v>
      </c>
      <c r="Y126" s="28">
        <v>100</v>
      </c>
      <c r="Z126" s="28">
        <v>574</v>
      </c>
      <c r="AA126" s="28">
        <v>704</v>
      </c>
      <c r="AB126" s="28">
        <v>107</v>
      </c>
      <c r="AC126" s="28">
        <v>923</v>
      </c>
      <c r="AD126" s="28">
        <v>530</v>
      </c>
      <c r="AE126" s="28">
        <v>263</v>
      </c>
      <c r="AF126" s="28">
        <v>0</v>
      </c>
      <c r="AG126" s="28">
        <v>616</v>
      </c>
      <c r="AH126" s="28">
        <v>215</v>
      </c>
      <c r="AI126" s="28">
        <v>240</v>
      </c>
      <c r="AJ126" s="28">
        <v>316</v>
      </c>
      <c r="AK126" s="28">
        <v>413</v>
      </c>
      <c r="AL126" s="28">
        <v>421</v>
      </c>
      <c r="AM126" s="28">
        <v>255</v>
      </c>
      <c r="AN126" s="28">
        <v>698</v>
      </c>
      <c r="AO126" s="28">
        <v>69</v>
      </c>
      <c r="AP126" s="28">
        <v>156</v>
      </c>
      <c r="AQ126" s="28">
        <v>1455</v>
      </c>
      <c r="AR126" s="28">
        <v>1793</v>
      </c>
      <c r="AS126" s="28">
        <v>126</v>
      </c>
      <c r="AT126" s="28">
        <v>0</v>
      </c>
      <c r="AU126" s="28">
        <v>121</v>
      </c>
      <c r="AV126" s="28">
        <v>531</v>
      </c>
      <c r="AW126" s="28">
        <v>477</v>
      </c>
      <c r="AX126" s="28">
        <v>4123</v>
      </c>
      <c r="AY126" s="28">
        <v>1274</v>
      </c>
      <c r="AZ126" s="28">
        <v>353</v>
      </c>
      <c r="BA126" s="28">
        <v>714</v>
      </c>
      <c r="BB126" s="28">
        <v>2421</v>
      </c>
      <c r="BC126" s="28">
        <v>0</v>
      </c>
      <c r="BD126" s="28">
        <v>158</v>
      </c>
      <c r="BE126" s="28">
        <v>81</v>
      </c>
      <c r="BF126" s="28">
        <v>19</v>
      </c>
      <c r="BG126" s="56"/>
    </row>
    <row r="127" spans="2:59" x14ac:dyDescent="0.25">
      <c r="B127" s="30" t="s">
        <v>9</v>
      </c>
      <c r="C127" s="27">
        <v>6332786</v>
      </c>
      <c r="D127" s="27">
        <v>5069002</v>
      </c>
      <c r="E127" s="27">
        <v>1001991</v>
      </c>
      <c r="F127" s="29">
        <v>222725</v>
      </c>
      <c r="G127" s="28">
        <v>416</v>
      </c>
      <c r="H127" s="28">
        <v>3109</v>
      </c>
      <c r="I127" s="28" t="e">
        <f>NA()</f>
        <v>#N/A</v>
      </c>
      <c r="J127" s="28">
        <v>689</v>
      </c>
      <c r="K127" s="28">
        <v>47164</v>
      </c>
      <c r="L127" s="28">
        <v>7687</v>
      </c>
      <c r="M127" s="28">
        <v>479</v>
      </c>
      <c r="N127" s="28">
        <v>738</v>
      </c>
      <c r="O127" s="28">
        <v>0</v>
      </c>
      <c r="P127" s="28">
        <v>7712</v>
      </c>
      <c r="Q127" s="28">
        <v>4261</v>
      </c>
      <c r="R127" s="28">
        <v>1966</v>
      </c>
      <c r="S127" s="28">
        <v>2147</v>
      </c>
      <c r="T127" s="28">
        <v>12250</v>
      </c>
      <c r="U127" s="28">
        <v>2690</v>
      </c>
      <c r="V127" s="28">
        <v>3008</v>
      </c>
      <c r="W127" s="28">
        <v>1935</v>
      </c>
      <c r="X127" s="28">
        <v>1705</v>
      </c>
      <c r="Y127" s="28">
        <v>2014</v>
      </c>
      <c r="Z127" s="28">
        <v>241</v>
      </c>
      <c r="AA127" s="28">
        <v>1284</v>
      </c>
      <c r="AB127" s="28">
        <v>1449</v>
      </c>
      <c r="AC127" s="28">
        <v>6354</v>
      </c>
      <c r="AD127" s="28">
        <v>5421</v>
      </c>
      <c r="AE127" s="28">
        <v>272</v>
      </c>
      <c r="AF127" s="28">
        <v>4567</v>
      </c>
      <c r="AG127" s="28">
        <v>1343</v>
      </c>
      <c r="AH127" s="28">
        <v>1750</v>
      </c>
      <c r="AI127" s="28">
        <v>10342</v>
      </c>
      <c r="AJ127" s="28">
        <v>64</v>
      </c>
      <c r="AK127" s="28">
        <v>1782</v>
      </c>
      <c r="AL127" s="28">
        <v>4419</v>
      </c>
      <c r="AM127" s="28">
        <v>6618</v>
      </c>
      <c r="AN127" s="28">
        <v>4463</v>
      </c>
      <c r="AO127" s="28">
        <v>826</v>
      </c>
      <c r="AP127" s="28">
        <v>5225</v>
      </c>
      <c r="AQ127" s="28">
        <v>2910</v>
      </c>
      <c r="AR127" s="28">
        <v>5430</v>
      </c>
      <c r="AS127" s="28">
        <v>5535</v>
      </c>
      <c r="AT127" s="28">
        <v>403</v>
      </c>
      <c r="AU127" s="28">
        <v>2310</v>
      </c>
      <c r="AV127" s="28">
        <v>1351</v>
      </c>
      <c r="AW127" s="28">
        <v>3061</v>
      </c>
      <c r="AX127" s="28">
        <v>14705</v>
      </c>
      <c r="AY127" s="28">
        <v>7164</v>
      </c>
      <c r="AZ127" s="28">
        <v>664</v>
      </c>
      <c r="BA127" s="28">
        <v>3413</v>
      </c>
      <c r="BB127" s="28">
        <v>12645</v>
      </c>
      <c r="BC127" s="28">
        <v>595</v>
      </c>
      <c r="BD127" s="28">
        <v>5556</v>
      </c>
      <c r="BE127" s="28">
        <v>593</v>
      </c>
      <c r="BF127" s="28">
        <v>599</v>
      </c>
      <c r="BG127" s="56"/>
    </row>
    <row r="128" spans="2:59" x14ac:dyDescent="0.25">
      <c r="B128" s="30" t="s">
        <v>10</v>
      </c>
      <c r="C128" s="27">
        <v>2888304</v>
      </c>
      <c r="D128" s="27">
        <v>2387806</v>
      </c>
      <c r="E128" s="27">
        <v>412997</v>
      </c>
      <c r="F128" s="29">
        <v>79127</v>
      </c>
      <c r="G128" s="28">
        <v>1405</v>
      </c>
      <c r="H128" s="28">
        <v>934</v>
      </c>
      <c r="I128" s="28">
        <v>777</v>
      </c>
      <c r="J128" s="28" t="e">
        <f>NA()</f>
        <v>#N/A</v>
      </c>
      <c r="K128" s="28">
        <v>4457</v>
      </c>
      <c r="L128" s="28">
        <v>2535</v>
      </c>
      <c r="M128" s="28">
        <v>451</v>
      </c>
      <c r="N128" s="28">
        <v>0</v>
      </c>
      <c r="O128" s="28">
        <v>154</v>
      </c>
      <c r="P128" s="28">
        <v>3578</v>
      </c>
      <c r="Q128" s="28">
        <v>3921</v>
      </c>
      <c r="R128" s="28">
        <v>129</v>
      </c>
      <c r="S128" s="28">
        <v>618</v>
      </c>
      <c r="T128" s="28">
        <v>3221</v>
      </c>
      <c r="U128" s="28">
        <v>722</v>
      </c>
      <c r="V128" s="28">
        <v>85</v>
      </c>
      <c r="W128" s="28">
        <v>3611</v>
      </c>
      <c r="X128" s="28">
        <v>2540</v>
      </c>
      <c r="Y128" s="28">
        <v>4012</v>
      </c>
      <c r="Z128" s="28">
        <v>0</v>
      </c>
      <c r="AA128" s="28">
        <v>306</v>
      </c>
      <c r="AB128" s="28">
        <v>190</v>
      </c>
      <c r="AC128" s="28">
        <v>1506</v>
      </c>
      <c r="AD128" s="28">
        <v>222</v>
      </c>
      <c r="AE128" s="28">
        <v>2764</v>
      </c>
      <c r="AF128" s="28">
        <v>7320</v>
      </c>
      <c r="AG128" s="28">
        <v>85</v>
      </c>
      <c r="AH128" s="28">
        <v>394</v>
      </c>
      <c r="AI128" s="28">
        <v>67</v>
      </c>
      <c r="AJ128" s="28">
        <v>0</v>
      </c>
      <c r="AK128" s="28">
        <v>77</v>
      </c>
      <c r="AL128" s="28">
        <v>0</v>
      </c>
      <c r="AM128" s="28">
        <v>289</v>
      </c>
      <c r="AN128" s="28">
        <v>1561</v>
      </c>
      <c r="AO128" s="28">
        <v>0</v>
      </c>
      <c r="AP128" s="28">
        <v>1137</v>
      </c>
      <c r="AQ128" s="28">
        <v>8607</v>
      </c>
      <c r="AR128" s="28">
        <v>239</v>
      </c>
      <c r="AS128" s="28">
        <v>731</v>
      </c>
      <c r="AT128" s="28">
        <v>0</v>
      </c>
      <c r="AU128" s="28">
        <v>1496</v>
      </c>
      <c r="AV128" s="28">
        <v>243</v>
      </c>
      <c r="AW128" s="28">
        <v>2653</v>
      </c>
      <c r="AX128" s="28">
        <v>13707</v>
      </c>
      <c r="AY128" s="28">
        <v>361</v>
      </c>
      <c r="AZ128" s="28">
        <v>0</v>
      </c>
      <c r="BA128" s="28">
        <v>494</v>
      </c>
      <c r="BB128" s="28">
        <v>264</v>
      </c>
      <c r="BC128" s="28">
        <v>0</v>
      </c>
      <c r="BD128" s="28">
        <v>821</v>
      </c>
      <c r="BE128" s="28">
        <v>443</v>
      </c>
      <c r="BF128" s="28">
        <v>87</v>
      </c>
      <c r="BG128" s="56"/>
    </row>
    <row r="129" spans="2:59" x14ac:dyDescent="0.25">
      <c r="B129" s="30" t="s">
        <v>11</v>
      </c>
      <c r="C129" s="27">
        <v>36907897</v>
      </c>
      <c r="D129" s="27">
        <v>30790221</v>
      </c>
      <c r="E129" s="27">
        <v>5413287</v>
      </c>
      <c r="F129" s="29">
        <v>444749</v>
      </c>
      <c r="G129" s="28">
        <v>3364</v>
      </c>
      <c r="H129" s="28">
        <v>9579</v>
      </c>
      <c r="I129" s="28">
        <v>33854</v>
      </c>
      <c r="J129" s="28">
        <v>4172</v>
      </c>
      <c r="K129" s="28" t="e">
        <f>NA()</f>
        <v>#N/A</v>
      </c>
      <c r="L129" s="28">
        <v>15662</v>
      </c>
      <c r="M129" s="28">
        <v>4631</v>
      </c>
      <c r="N129" s="28">
        <v>643</v>
      </c>
      <c r="O129" s="28">
        <v>3683</v>
      </c>
      <c r="P129" s="28">
        <v>20362</v>
      </c>
      <c r="Q129" s="28">
        <v>8820</v>
      </c>
      <c r="R129" s="28">
        <v>9528</v>
      </c>
      <c r="S129" s="28">
        <v>5719</v>
      </c>
      <c r="T129" s="28">
        <v>16482</v>
      </c>
      <c r="U129" s="28">
        <v>6550</v>
      </c>
      <c r="V129" s="28">
        <v>3163</v>
      </c>
      <c r="W129" s="28">
        <v>3857</v>
      </c>
      <c r="X129" s="28">
        <v>3394</v>
      </c>
      <c r="Y129" s="28">
        <v>2989</v>
      </c>
      <c r="Z129" s="28">
        <v>1796</v>
      </c>
      <c r="AA129" s="28">
        <v>10626</v>
      </c>
      <c r="AB129" s="28">
        <v>11969</v>
      </c>
      <c r="AC129" s="28">
        <v>10435</v>
      </c>
      <c r="AD129" s="28">
        <v>5095</v>
      </c>
      <c r="AE129" s="28">
        <v>2757</v>
      </c>
      <c r="AF129" s="28">
        <v>6921</v>
      </c>
      <c r="AG129" s="28">
        <v>3009</v>
      </c>
      <c r="AH129" s="28">
        <v>3062</v>
      </c>
      <c r="AI129" s="28">
        <v>27724</v>
      </c>
      <c r="AJ129" s="28">
        <v>1614</v>
      </c>
      <c r="AK129" s="28">
        <v>10108</v>
      </c>
      <c r="AL129" s="28">
        <v>4632</v>
      </c>
      <c r="AM129" s="28">
        <v>20981</v>
      </c>
      <c r="AN129" s="28">
        <v>9593</v>
      </c>
      <c r="AO129" s="28">
        <v>392</v>
      </c>
      <c r="AP129" s="28">
        <v>8170</v>
      </c>
      <c r="AQ129" s="28">
        <v>5708</v>
      </c>
      <c r="AR129" s="28">
        <v>20913</v>
      </c>
      <c r="AS129" s="28">
        <v>9948</v>
      </c>
      <c r="AT129" s="28">
        <v>526</v>
      </c>
      <c r="AU129" s="28">
        <v>5016</v>
      </c>
      <c r="AV129" s="28">
        <v>1604</v>
      </c>
      <c r="AW129" s="28">
        <v>4349</v>
      </c>
      <c r="AX129" s="28">
        <v>36582</v>
      </c>
      <c r="AY129" s="28">
        <v>10653</v>
      </c>
      <c r="AZ129" s="28">
        <v>525</v>
      </c>
      <c r="BA129" s="28">
        <v>14232</v>
      </c>
      <c r="BB129" s="28">
        <v>30544</v>
      </c>
      <c r="BC129" s="28">
        <v>1446</v>
      </c>
      <c r="BD129" s="28">
        <v>6031</v>
      </c>
      <c r="BE129" s="28">
        <v>1336</v>
      </c>
      <c r="BF129" s="28">
        <v>1223</v>
      </c>
      <c r="BG129" s="56"/>
    </row>
    <row r="130" spans="2:59" x14ac:dyDescent="0.25">
      <c r="B130" s="30" t="s">
        <v>12</v>
      </c>
      <c r="C130" s="27">
        <v>4988190</v>
      </c>
      <c r="D130" s="27">
        <v>4042039</v>
      </c>
      <c r="E130" s="27">
        <v>725413</v>
      </c>
      <c r="F130" s="29">
        <v>186366</v>
      </c>
      <c r="G130" s="28">
        <v>954</v>
      </c>
      <c r="H130" s="28">
        <v>2225</v>
      </c>
      <c r="I130" s="28">
        <v>12287</v>
      </c>
      <c r="J130" s="28">
        <v>1034</v>
      </c>
      <c r="K130" s="28">
        <v>26089</v>
      </c>
      <c r="L130" s="28" t="e">
        <f>NA()</f>
        <v>#N/A</v>
      </c>
      <c r="M130" s="28">
        <v>459</v>
      </c>
      <c r="N130" s="28">
        <v>486</v>
      </c>
      <c r="O130" s="28">
        <v>479</v>
      </c>
      <c r="P130" s="28">
        <v>8849</v>
      </c>
      <c r="Q130" s="28">
        <v>6445</v>
      </c>
      <c r="R130" s="28">
        <v>2355</v>
      </c>
      <c r="S130" s="28">
        <v>839</v>
      </c>
      <c r="T130" s="28">
        <v>6950</v>
      </c>
      <c r="U130" s="28">
        <v>3296</v>
      </c>
      <c r="V130" s="28">
        <v>2140</v>
      </c>
      <c r="W130" s="28">
        <v>4308</v>
      </c>
      <c r="X130" s="28">
        <v>1961</v>
      </c>
      <c r="Y130" s="28">
        <v>968</v>
      </c>
      <c r="Z130" s="28">
        <v>532</v>
      </c>
      <c r="AA130" s="28">
        <v>1532</v>
      </c>
      <c r="AB130" s="28">
        <v>2242</v>
      </c>
      <c r="AC130" s="28">
        <v>4587</v>
      </c>
      <c r="AD130" s="28">
        <v>2878</v>
      </c>
      <c r="AE130" s="28">
        <v>1277</v>
      </c>
      <c r="AF130" s="28">
        <v>1978</v>
      </c>
      <c r="AG130" s="28">
        <v>2042</v>
      </c>
      <c r="AH130" s="28">
        <v>4065</v>
      </c>
      <c r="AI130" s="28">
        <v>4131</v>
      </c>
      <c r="AJ130" s="28">
        <v>791</v>
      </c>
      <c r="AK130" s="28">
        <v>1259</v>
      </c>
      <c r="AL130" s="28">
        <v>3921</v>
      </c>
      <c r="AM130" s="28">
        <v>4594</v>
      </c>
      <c r="AN130" s="28">
        <v>2940</v>
      </c>
      <c r="AO130" s="28">
        <v>802</v>
      </c>
      <c r="AP130" s="28">
        <v>2838</v>
      </c>
      <c r="AQ130" s="28">
        <v>3464</v>
      </c>
      <c r="AR130" s="28">
        <v>4330</v>
      </c>
      <c r="AS130" s="28">
        <v>3928</v>
      </c>
      <c r="AT130" s="28">
        <v>192</v>
      </c>
      <c r="AU130" s="28">
        <v>1231</v>
      </c>
      <c r="AV130" s="28">
        <v>1847</v>
      </c>
      <c r="AW130" s="28">
        <v>1628</v>
      </c>
      <c r="AX130" s="28">
        <v>22253</v>
      </c>
      <c r="AY130" s="28">
        <v>4748</v>
      </c>
      <c r="AZ130" s="28">
        <v>350</v>
      </c>
      <c r="BA130" s="28">
        <v>2739</v>
      </c>
      <c r="BB130" s="28">
        <v>7583</v>
      </c>
      <c r="BC130" s="28">
        <v>623</v>
      </c>
      <c r="BD130" s="28">
        <v>2499</v>
      </c>
      <c r="BE130" s="28">
        <v>4418</v>
      </c>
      <c r="BF130" s="28">
        <v>874</v>
      </c>
      <c r="BG130" s="56"/>
    </row>
    <row r="131" spans="2:59" x14ac:dyDescent="0.25">
      <c r="B131" s="30" t="s">
        <v>13</v>
      </c>
      <c r="C131" s="27">
        <v>3541146</v>
      </c>
      <c r="D131" s="27">
        <v>3100742</v>
      </c>
      <c r="E131" s="27">
        <v>342904</v>
      </c>
      <c r="F131" s="29">
        <v>77333</v>
      </c>
      <c r="G131" s="28">
        <v>896</v>
      </c>
      <c r="H131" s="28">
        <v>0</v>
      </c>
      <c r="I131" s="28">
        <v>664</v>
      </c>
      <c r="J131" s="28">
        <v>334</v>
      </c>
      <c r="K131" s="28">
        <v>4479</v>
      </c>
      <c r="L131" s="28">
        <v>547</v>
      </c>
      <c r="M131" s="28" t="e">
        <f>NA()</f>
        <v>#N/A</v>
      </c>
      <c r="N131" s="28">
        <v>149</v>
      </c>
      <c r="O131" s="28">
        <v>331</v>
      </c>
      <c r="P131" s="28">
        <v>9207</v>
      </c>
      <c r="Q131" s="28">
        <v>748</v>
      </c>
      <c r="R131" s="28">
        <v>182</v>
      </c>
      <c r="S131" s="28">
        <v>147</v>
      </c>
      <c r="T131" s="28">
        <v>3391</v>
      </c>
      <c r="U131" s="28">
        <v>1074</v>
      </c>
      <c r="V131" s="28">
        <v>108</v>
      </c>
      <c r="W131" s="28">
        <v>0</v>
      </c>
      <c r="X131" s="28">
        <v>400</v>
      </c>
      <c r="Y131" s="28">
        <v>0</v>
      </c>
      <c r="Z131" s="28">
        <v>528</v>
      </c>
      <c r="AA131" s="28">
        <v>1531</v>
      </c>
      <c r="AB131" s="28">
        <v>8510</v>
      </c>
      <c r="AC131" s="28">
        <v>770</v>
      </c>
      <c r="AD131" s="28">
        <v>934</v>
      </c>
      <c r="AE131" s="28">
        <v>67</v>
      </c>
      <c r="AF131" s="28">
        <v>42</v>
      </c>
      <c r="AG131" s="28">
        <v>0</v>
      </c>
      <c r="AH131" s="28">
        <v>0</v>
      </c>
      <c r="AI131" s="28">
        <v>507</v>
      </c>
      <c r="AJ131" s="28">
        <v>1049</v>
      </c>
      <c r="AK131" s="28">
        <v>3475</v>
      </c>
      <c r="AL131" s="28">
        <v>112</v>
      </c>
      <c r="AM131" s="28">
        <v>20727</v>
      </c>
      <c r="AN131" s="28">
        <v>1345</v>
      </c>
      <c r="AO131" s="28">
        <v>0</v>
      </c>
      <c r="AP131" s="28">
        <v>1296</v>
      </c>
      <c r="AQ131" s="28">
        <v>145</v>
      </c>
      <c r="AR131" s="28">
        <v>640</v>
      </c>
      <c r="AS131" s="28">
        <v>1955</v>
      </c>
      <c r="AT131" s="28">
        <v>1728</v>
      </c>
      <c r="AU131" s="28">
        <v>1140</v>
      </c>
      <c r="AV131" s="28">
        <v>0</v>
      </c>
      <c r="AW131" s="28">
        <v>430</v>
      </c>
      <c r="AX131" s="28">
        <v>1887</v>
      </c>
      <c r="AY131" s="28">
        <v>0</v>
      </c>
      <c r="AZ131" s="28">
        <v>458</v>
      </c>
      <c r="BA131" s="28">
        <v>1735</v>
      </c>
      <c r="BB131" s="28">
        <v>2084</v>
      </c>
      <c r="BC131" s="28">
        <v>442</v>
      </c>
      <c r="BD131" s="28">
        <v>1092</v>
      </c>
      <c r="BE131" s="28">
        <v>47</v>
      </c>
      <c r="BF131" s="28">
        <v>2027</v>
      </c>
      <c r="BG131" s="56"/>
    </row>
    <row r="132" spans="2:59" x14ac:dyDescent="0.25">
      <c r="B132" s="30" t="s">
        <v>14</v>
      </c>
      <c r="C132" s="27">
        <v>889812</v>
      </c>
      <c r="D132" s="27">
        <v>764640</v>
      </c>
      <c r="E132" s="27">
        <v>90001</v>
      </c>
      <c r="F132" s="29">
        <v>30759</v>
      </c>
      <c r="G132" s="28">
        <v>128</v>
      </c>
      <c r="H132" s="28">
        <v>68</v>
      </c>
      <c r="I132" s="28">
        <v>60</v>
      </c>
      <c r="J132" s="28">
        <v>0</v>
      </c>
      <c r="K132" s="28">
        <v>353</v>
      </c>
      <c r="L132" s="28">
        <v>178</v>
      </c>
      <c r="M132" s="28">
        <v>714</v>
      </c>
      <c r="N132" s="28" t="e">
        <f>NA()</f>
        <v>#N/A</v>
      </c>
      <c r="O132" s="28">
        <v>432</v>
      </c>
      <c r="P132" s="28">
        <v>2362</v>
      </c>
      <c r="Q132" s="28">
        <v>585</v>
      </c>
      <c r="R132" s="28">
        <v>0</v>
      </c>
      <c r="S132" s="28">
        <v>0</v>
      </c>
      <c r="T132" s="28">
        <v>612</v>
      </c>
      <c r="U132" s="28">
        <v>0</v>
      </c>
      <c r="V132" s="28">
        <v>0</v>
      </c>
      <c r="W132" s="28">
        <v>28</v>
      </c>
      <c r="X132" s="28">
        <v>163</v>
      </c>
      <c r="Y132" s="28">
        <v>0</v>
      </c>
      <c r="Z132" s="28">
        <v>294</v>
      </c>
      <c r="AA132" s="28">
        <v>4969</v>
      </c>
      <c r="AB132" s="28">
        <v>689</v>
      </c>
      <c r="AC132" s="28">
        <v>61</v>
      </c>
      <c r="AD132" s="28">
        <v>55</v>
      </c>
      <c r="AE132" s="28">
        <v>0</v>
      </c>
      <c r="AF132" s="28">
        <v>539</v>
      </c>
      <c r="AG132" s="28">
        <v>73</v>
      </c>
      <c r="AH132" s="28">
        <v>0</v>
      </c>
      <c r="AI132" s="28">
        <v>106</v>
      </c>
      <c r="AJ132" s="28">
        <v>139</v>
      </c>
      <c r="AK132" s="28">
        <v>3678</v>
      </c>
      <c r="AL132" s="28">
        <v>59</v>
      </c>
      <c r="AM132" s="28">
        <v>4251</v>
      </c>
      <c r="AN132" s="28">
        <v>424</v>
      </c>
      <c r="AO132" s="28">
        <v>0</v>
      </c>
      <c r="AP132" s="28">
        <v>325</v>
      </c>
      <c r="AQ132" s="28">
        <v>0</v>
      </c>
      <c r="AR132" s="28">
        <v>0</v>
      </c>
      <c r="AS132" s="28">
        <v>7318</v>
      </c>
      <c r="AT132" s="28">
        <v>149</v>
      </c>
      <c r="AU132" s="28">
        <v>195</v>
      </c>
      <c r="AV132" s="28">
        <v>0</v>
      </c>
      <c r="AW132" s="28">
        <v>146</v>
      </c>
      <c r="AX132" s="28">
        <v>178</v>
      </c>
      <c r="AY132" s="28">
        <v>0</v>
      </c>
      <c r="AZ132" s="28">
        <v>0</v>
      </c>
      <c r="BA132" s="28">
        <v>1051</v>
      </c>
      <c r="BB132" s="28">
        <v>377</v>
      </c>
      <c r="BC132" s="28">
        <v>0</v>
      </c>
      <c r="BD132" s="28">
        <v>0</v>
      </c>
      <c r="BE132" s="28">
        <v>0</v>
      </c>
      <c r="BF132" s="28">
        <v>954</v>
      </c>
      <c r="BG132" s="56"/>
    </row>
    <row r="133" spans="2:59" x14ac:dyDescent="0.25">
      <c r="B133" s="30" t="s">
        <v>15</v>
      </c>
      <c r="C133" s="27">
        <v>596747</v>
      </c>
      <c r="D133" s="27">
        <v>474676</v>
      </c>
      <c r="E133" s="27">
        <v>63766</v>
      </c>
      <c r="F133" s="29">
        <v>51244</v>
      </c>
      <c r="G133" s="28">
        <v>360</v>
      </c>
      <c r="H133" s="28">
        <v>591</v>
      </c>
      <c r="I133" s="28">
        <v>662</v>
      </c>
      <c r="J133" s="28">
        <v>155</v>
      </c>
      <c r="K133" s="28">
        <v>4205</v>
      </c>
      <c r="L133" s="28">
        <v>656</v>
      </c>
      <c r="M133" s="28">
        <v>926</v>
      </c>
      <c r="N133" s="28">
        <v>0</v>
      </c>
      <c r="O133" s="28" t="e">
        <f>NA()</f>
        <v>#N/A</v>
      </c>
      <c r="P133" s="28">
        <v>1100</v>
      </c>
      <c r="Q133" s="28">
        <v>1597</v>
      </c>
      <c r="R133" s="28">
        <v>0</v>
      </c>
      <c r="S133" s="28">
        <v>0</v>
      </c>
      <c r="T133" s="28">
        <v>615</v>
      </c>
      <c r="U133" s="28">
        <v>711</v>
      </c>
      <c r="V133" s="28">
        <v>392</v>
      </c>
      <c r="W133" s="28">
        <v>83</v>
      </c>
      <c r="X133" s="28">
        <v>94</v>
      </c>
      <c r="Y133" s="28">
        <v>0</v>
      </c>
      <c r="Z133" s="28">
        <v>76</v>
      </c>
      <c r="AA133" s="28">
        <v>13503</v>
      </c>
      <c r="AB133" s="28">
        <v>1376</v>
      </c>
      <c r="AC133" s="28">
        <v>126</v>
      </c>
      <c r="AD133" s="28">
        <v>87</v>
      </c>
      <c r="AE133" s="28">
        <v>0</v>
      </c>
      <c r="AF133" s="28">
        <v>272</v>
      </c>
      <c r="AG133" s="28">
        <v>0</v>
      </c>
      <c r="AH133" s="28">
        <v>62</v>
      </c>
      <c r="AI133" s="28">
        <v>0</v>
      </c>
      <c r="AJ133" s="28">
        <v>137</v>
      </c>
      <c r="AK133" s="28">
        <v>1924</v>
      </c>
      <c r="AL133" s="28">
        <v>61</v>
      </c>
      <c r="AM133" s="28">
        <v>3852</v>
      </c>
      <c r="AN133" s="28">
        <v>1897</v>
      </c>
      <c r="AO133" s="28">
        <v>98</v>
      </c>
      <c r="AP133" s="28">
        <v>598</v>
      </c>
      <c r="AQ133" s="28">
        <v>0</v>
      </c>
      <c r="AR133" s="28">
        <v>601</v>
      </c>
      <c r="AS133" s="28">
        <v>2378</v>
      </c>
      <c r="AT133" s="28">
        <v>249</v>
      </c>
      <c r="AU133" s="28">
        <v>380</v>
      </c>
      <c r="AV133" s="28">
        <v>0</v>
      </c>
      <c r="AW133" s="28">
        <v>591</v>
      </c>
      <c r="AX133" s="28">
        <v>1180</v>
      </c>
      <c r="AY133" s="28">
        <v>0</v>
      </c>
      <c r="AZ133" s="28">
        <v>199</v>
      </c>
      <c r="BA133" s="28">
        <v>7915</v>
      </c>
      <c r="BB133" s="28">
        <v>284</v>
      </c>
      <c r="BC133" s="28">
        <v>860</v>
      </c>
      <c r="BD133" s="28">
        <v>391</v>
      </c>
      <c r="BE133" s="28">
        <v>0</v>
      </c>
      <c r="BF133" s="28">
        <v>0</v>
      </c>
      <c r="BG133" s="56"/>
    </row>
    <row r="134" spans="2:59" x14ac:dyDescent="0.25">
      <c r="B134" s="30" t="s">
        <v>16</v>
      </c>
      <c r="C134" s="27">
        <v>18647600</v>
      </c>
      <c r="D134" s="27">
        <v>15554008</v>
      </c>
      <c r="E134" s="27">
        <v>2459530</v>
      </c>
      <c r="F134" s="29">
        <v>482889</v>
      </c>
      <c r="G134" s="28">
        <v>15830</v>
      </c>
      <c r="H134" s="28">
        <v>5887</v>
      </c>
      <c r="I134" s="28">
        <v>3907</v>
      </c>
      <c r="J134" s="28">
        <v>3611</v>
      </c>
      <c r="K134" s="28">
        <v>22130</v>
      </c>
      <c r="L134" s="28">
        <v>6428</v>
      </c>
      <c r="M134" s="28">
        <v>11183</v>
      </c>
      <c r="N134" s="28">
        <v>3099</v>
      </c>
      <c r="O134" s="28">
        <v>1110</v>
      </c>
      <c r="P134" s="28" t="e">
        <f>NA()</f>
        <v>#N/A</v>
      </c>
      <c r="Q134" s="28">
        <v>35615</v>
      </c>
      <c r="R134" s="28">
        <v>2021</v>
      </c>
      <c r="S134" s="28">
        <v>884</v>
      </c>
      <c r="T134" s="28">
        <v>17432</v>
      </c>
      <c r="U134" s="28">
        <v>9030</v>
      </c>
      <c r="V134" s="28">
        <v>2921</v>
      </c>
      <c r="W134" s="28">
        <v>4136</v>
      </c>
      <c r="X134" s="28">
        <v>6321</v>
      </c>
      <c r="Y134" s="28">
        <v>7232</v>
      </c>
      <c r="Z134" s="28">
        <v>5497</v>
      </c>
      <c r="AA134" s="28">
        <v>13241</v>
      </c>
      <c r="AB134" s="28">
        <v>13900</v>
      </c>
      <c r="AC134" s="28">
        <v>21359</v>
      </c>
      <c r="AD134" s="28">
        <v>5439</v>
      </c>
      <c r="AE134" s="28">
        <v>7929</v>
      </c>
      <c r="AF134" s="28">
        <v>7984</v>
      </c>
      <c r="AG134" s="28">
        <v>338</v>
      </c>
      <c r="AH134" s="28">
        <v>1544</v>
      </c>
      <c r="AI134" s="28">
        <v>7050</v>
      </c>
      <c r="AJ134" s="28">
        <v>3645</v>
      </c>
      <c r="AK134" s="28">
        <v>22344</v>
      </c>
      <c r="AL134" s="28">
        <v>900</v>
      </c>
      <c r="AM134" s="28">
        <v>55011</v>
      </c>
      <c r="AN134" s="28">
        <v>19108</v>
      </c>
      <c r="AO134" s="28">
        <v>794</v>
      </c>
      <c r="AP134" s="28">
        <v>21047</v>
      </c>
      <c r="AQ134" s="28">
        <v>3466</v>
      </c>
      <c r="AR134" s="28">
        <v>1655</v>
      </c>
      <c r="AS134" s="28">
        <v>19935</v>
      </c>
      <c r="AT134" s="28">
        <v>1982</v>
      </c>
      <c r="AU134" s="28">
        <v>10759</v>
      </c>
      <c r="AV134" s="28">
        <v>430</v>
      </c>
      <c r="AW134" s="28">
        <v>12882</v>
      </c>
      <c r="AX134" s="28">
        <v>24039</v>
      </c>
      <c r="AY134" s="28">
        <v>2833</v>
      </c>
      <c r="AZ134" s="28">
        <v>1442</v>
      </c>
      <c r="BA134" s="28">
        <v>20080</v>
      </c>
      <c r="BB134" s="28">
        <v>3573</v>
      </c>
      <c r="BC134" s="28">
        <v>5634</v>
      </c>
      <c r="BD134" s="28">
        <v>8081</v>
      </c>
      <c r="BE134" s="28">
        <v>191</v>
      </c>
      <c r="BF134" s="28">
        <v>12968</v>
      </c>
      <c r="BG134" s="56"/>
    </row>
    <row r="135" spans="2:59" x14ac:dyDescent="0.25">
      <c r="B135" s="30" t="s">
        <v>17</v>
      </c>
      <c r="C135" s="27">
        <v>9587237</v>
      </c>
      <c r="D135" s="27">
        <v>8015409</v>
      </c>
      <c r="E135" s="27">
        <v>1278548</v>
      </c>
      <c r="F135" s="29">
        <v>249459</v>
      </c>
      <c r="G135" s="28">
        <v>13840</v>
      </c>
      <c r="H135" s="28">
        <v>3645</v>
      </c>
      <c r="I135" s="28">
        <v>2554</v>
      </c>
      <c r="J135" s="28">
        <v>599</v>
      </c>
      <c r="K135" s="28">
        <v>8909</v>
      </c>
      <c r="L135" s="28">
        <v>3224</v>
      </c>
      <c r="M135" s="28">
        <v>2619</v>
      </c>
      <c r="N135" s="28">
        <v>837</v>
      </c>
      <c r="O135" s="28">
        <v>1708</v>
      </c>
      <c r="P135" s="28">
        <v>49901</v>
      </c>
      <c r="Q135" s="28" t="e">
        <f>NA()</f>
        <v>#N/A</v>
      </c>
      <c r="R135" s="28">
        <v>1040</v>
      </c>
      <c r="S135" s="28">
        <v>414</v>
      </c>
      <c r="T135" s="28">
        <v>9736</v>
      </c>
      <c r="U135" s="28">
        <v>2649</v>
      </c>
      <c r="V135" s="28">
        <v>1096</v>
      </c>
      <c r="W135" s="28">
        <v>1355</v>
      </c>
      <c r="X135" s="28">
        <v>6525</v>
      </c>
      <c r="Y135" s="28">
        <v>3645</v>
      </c>
      <c r="Z135" s="28">
        <v>0</v>
      </c>
      <c r="AA135" s="28">
        <v>5382</v>
      </c>
      <c r="AB135" s="28">
        <v>3910</v>
      </c>
      <c r="AC135" s="28">
        <v>6857</v>
      </c>
      <c r="AD135" s="28">
        <v>1169</v>
      </c>
      <c r="AE135" s="28">
        <v>2380</v>
      </c>
      <c r="AF135" s="28">
        <v>3072</v>
      </c>
      <c r="AG135" s="28">
        <v>52</v>
      </c>
      <c r="AH135" s="28">
        <v>148</v>
      </c>
      <c r="AI135" s="28">
        <v>1155</v>
      </c>
      <c r="AJ135" s="28">
        <v>162</v>
      </c>
      <c r="AK135" s="28">
        <v>4151</v>
      </c>
      <c r="AL135" s="28">
        <v>826</v>
      </c>
      <c r="AM135" s="28">
        <v>12472</v>
      </c>
      <c r="AN135" s="28">
        <v>15361</v>
      </c>
      <c r="AO135" s="28">
        <v>0</v>
      </c>
      <c r="AP135" s="28">
        <v>9323</v>
      </c>
      <c r="AQ135" s="28">
        <v>2070</v>
      </c>
      <c r="AR135" s="28">
        <v>843</v>
      </c>
      <c r="AS135" s="28">
        <v>6294</v>
      </c>
      <c r="AT135" s="28">
        <v>43</v>
      </c>
      <c r="AU135" s="28">
        <v>15562</v>
      </c>
      <c r="AV135" s="28">
        <v>557</v>
      </c>
      <c r="AW135" s="28">
        <v>14445</v>
      </c>
      <c r="AX135" s="28">
        <v>11424</v>
      </c>
      <c r="AY135" s="28">
        <v>380</v>
      </c>
      <c r="AZ135" s="28">
        <v>361</v>
      </c>
      <c r="BA135" s="28">
        <v>8393</v>
      </c>
      <c r="BB135" s="28">
        <v>4495</v>
      </c>
      <c r="BC135" s="28">
        <v>358</v>
      </c>
      <c r="BD135" s="28">
        <v>3416</v>
      </c>
      <c r="BE135" s="28">
        <v>102</v>
      </c>
      <c r="BF135" s="28">
        <v>1010</v>
      </c>
      <c r="BG135" s="56"/>
    </row>
    <row r="136" spans="2:59" x14ac:dyDescent="0.25">
      <c r="B136" s="30" t="s">
        <v>18</v>
      </c>
      <c r="C136" s="27">
        <v>1346274</v>
      </c>
      <c r="D136" s="27">
        <v>1140572</v>
      </c>
      <c r="E136" s="27">
        <v>134315</v>
      </c>
      <c r="F136" s="29">
        <v>53581</v>
      </c>
      <c r="G136" s="28">
        <v>749</v>
      </c>
      <c r="H136" s="28">
        <v>743</v>
      </c>
      <c r="I136" s="28">
        <v>1398</v>
      </c>
      <c r="J136" s="28">
        <v>0</v>
      </c>
      <c r="K136" s="28">
        <v>12677</v>
      </c>
      <c r="L136" s="28">
        <v>1073</v>
      </c>
      <c r="M136" s="28">
        <v>307</v>
      </c>
      <c r="N136" s="28">
        <v>0</v>
      </c>
      <c r="O136" s="28">
        <v>0</v>
      </c>
      <c r="P136" s="28">
        <v>4599</v>
      </c>
      <c r="Q136" s="28">
        <v>2013</v>
      </c>
      <c r="R136" s="28" t="e">
        <f>NA()</f>
        <v>#N/A</v>
      </c>
      <c r="S136" s="28">
        <v>42</v>
      </c>
      <c r="T136" s="28">
        <v>715</v>
      </c>
      <c r="U136" s="28">
        <v>192</v>
      </c>
      <c r="V136" s="28">
        <v>68</v>
      </c>
      <c r="W136" s="28">
        <v>387</v>
      </c>
      <c r="X136" s="28">
        <v>95</v>
      </c>
      <c r="Y136" s="28">
        <v>88</v>
      </c>
      <c r="Z136" s="28">
        <v>89</v>
      </c>
      <c r="AA136" s="28">
        <v>990</v>
      </c>
      <c r="AB136" s="28">
        <v>1283</v>
      </c>
      <c r="AC136" s="28">
        <v>627</v>
      </c>
      <c r="AD136" s="28">
        <v>476</v>
      </c>
      <c r="AE136" s="28">
        <v>234</v>
      </c>
      <c r="AF136" s="28">
        <v>170</v>
      </c>
      <c r="AG136" s="28">
        <v>150</v>
      </c>
      <c r="AH136" s="28">
        <v>0</v>
      </c>
      <c r="AI136" s="28">
        <v>1925</v>
      </c>
      <c r="AJ136" s="28">
        <v>496</v>
      </c>
      <c r="AK136" s="28">
        <v>443</v>
      </c>
      <c r="AL136" s="28">
        <v>11</v>
      </c>
      <c r="AM136" s="28">
        <v>1339</v>
      </c>
      <c r="AN136" s="28">
        <v>1510</v>
      </c>
      <c r="AO136" s="28">
        <v>69</v>
      </c>
      <c r="AP136" s="28">
        <v>625</v>
      </c>
      <c r="AQ136" s="28">
        <v>57</v>
      </c>
      <c r="AR136" s="28">
        <v>1834</v>
      </c>
      <c r="AS136" s="28">
        <v>553</v>
      </c>
      <c r="AT136" s="28">
        <v>644</v>
      </c>
      <c r="AU136" s="28">
        <v>322</v>
      </c>
      <c r="AV136" s="28">
        <v>267</v>
      </c>
      <c r="AW136" s="28">
        <v>142</v>
      </c>
      <c r="AX136" s="28">
        <v>6694</v>
      </c>
      <c r="AY136" s="28">
        <v>467</v>
      </c>
      <c r="AZ136" s="28">
        <v>0</v>
      </c>
      <c r="BA136" s="28">
        <v>2644</v>
      </c>
      <c r="BB136" s="28">
        <v>2705</v>
      </c>
      <c r="BC136" s="28">
        <v>483</v>
      </c>
      <c r="BD136" s="28">
        <v>1168</v>
      </c>
      <c r="BE136" s="28">
        <v>18</v>
      </c>
      <c r="BF136" s="28">
        <v>0</v>
      </c>
      <c r="BG136" s="56"/>
    </row>
    <row r="137" spans="2:59" x14ac:dyDescent="0.25">
      <c r="B137" s="30" t="s">
        <v>19</v>
      </c>
      <c r="C137" s="27">
        <v>1550967</v>
      </c>
      <c r="D137" s="27">
        <v>1279856</v>
      </c>
      <c r="E137" s="27">
        <v>209272</v>
      </c>
      <c r="F137" s="29">
        <v>55638</v>
      </c>
      <c r="G137" s="28">
        <v>376</v>
      </c>
      <c r="H137" s="28">
        <v>3264</v>
      </c>
      <c r="I137" s="28">
        <v>3086</v>
      </c>
      <c r="J137" s="28">
        <v>45</v>
      </c>
      <c r="K137" s="28">
        <v>8932</v>
      </c>
      <c r="L137" s="28">
        <v>1372</v>
      </c>
      <c r="M137" s="28">
        <v>0</v>
      </c>
      <c r="N137" s="28">
        <v>0</v>
      </c>
      <c r="O137" s="28">
        <v>144</v>
      </c>
      <c r="P137" s="28">
        <v>612</v>
      </c>
      <c r="Q137" s="28">
        <v>313</v>
      </c>
      <c r="R137" s="28">
        <v>123</v>
      </c>
      <c r="S137" s="28" t="e">
        <f>NA()</f>
        <v>#N/A</v>
      </c>
      <c r="T137" s="28">
        <v>169</v>
      </c>
      <c r="U137" s="28">
        <v>132</v>
      </c>
      <c r="V137" s="28">
        <v>773</v>
      </c>
      <c r="W137" s="28">
        <v>422</v>
      </c>
      <c r="X137" s="28">
        <v>315</v>
      </c>
      <c r="Y137" s="28">
        <v>59</v>
      </c>
      <c r="Z137" s="28">
        <v>202</v>
      </c>
      <c r="AA137" s="28">
        <v>44</v>
      </c>
      <c r="AB137" s="28">
        <v>115</v>
      </c>
      <c r="AC137" s="28">
        <v>427</v>
      </c>
      <c r="AD137" s="28">
        <v>465</v>
      </c>
      <c r="AE137" s="28">
        <v>37</v>
      </c>
      <c r="AF137" s="28">
        <v>425</v>
      </c>
      <c r="AG137" s="28">
        <v>1509</v>
      </c>
      <c r="AH137" s="28">
        <v>0</v>
      </c>
      <c r="AI137" s="28">
        <v>2110</v>
      </c>
      <c r="AJ137" s="28">
        <v>109</v>
      </c>
      <c r="AK137" s="28">
        <v>97</v>
      </c>
      <c r="AL137" s="28">
        <v>694</v>
      </c>
      <c r="AM137" s="28">
        <v>155</v>
      </c>
      <c r="AN137" s="28">
        <v>134</v>
      </c>
      <c r="AO137" s="28">
        <v>96</v>
      </c>
      <c r="AP137" s="28">
        <v>325</v>
      </c>
      <c r="AQ137" s="28">
        <v>711</v>
      </c>
      <c r="AR137" s="28">
        <v>3202</v>
      </c>
      <c r="AS137" s="28">
        <v>172</v>
      </c>
      <c r="AT137" s="28">
        <v>0</v>
      </c>
      <c r="AU137" s="28">
        <v>0</v>
      </c>
      <c r="AV137" s="28">
        <v>296</v>
      </c>
      <c r="AW137" s="28">
        <v>1153</v>
      </c>
      <c r="AX137" s="28">
        <v>1746</v>
      </c>
      <c r="AY137" s="28">
        <v>8014</v>
      </c>
      <c r="AZ137" s="28">
        <v>0</v>
      </c>
      <c r="BA137" s="28">
        <v>611</v>
      </c>
      <c r="BB137" s="28">
        <v>10876</v>
      </c>
      <c r="BC137" s="28">
        <v>133</v>
      </c>
      <c r="BD137" s="28">
        <v>233</v>
      </c>
      <c r="BE137" s="28">
        <v>1410</v>
      </c>
      <c r="BF137" s="28">
        <v>233</v>
      </c>
      <c r="BG137" s="56"/>
    </row>
    <row r="138" spans="2:59" x14ac:dyDescent="0.25">
      <c r="B138" s="30" t="s">
        <v>20</v>
      </c>
      <c r="C138" s="27">
        <v>12680126</v>
      </c>
      <c r="D138" s="27">
        <v>11009852</v>
      </c>
      <c r="E138" s="27">
        <v>1404525</v>
      </c>
      <c r="F138" s="29">
        <v>203959</v>
      </c>
      <c r="G138" s="28">
        <v>1397</v>
      </c>
      <c r="H138" s="28">
        <v>1764</v>
      </c>
      <c r="I138" s="28">
        <v>5921</v>
      </c>
      <c r="J138" s="28">
        <v>1194</v>
      </c>
      <c r="K138" s="28">
        <v>16205</v>
      </c>
      <c r="L138" s="28">
        <v>3850</v>
      </c>
      <c r="M138" s="28">
        <v>2264</v>
      </c>
      <c r="N138" s="28">
        <v>56</v>
      </c>
      <c r="O138" s="28">
        <v>1047</v>
      </c>
      <c r="P138" s="28">
        <v>8051</v>
      </c>
      <c r="Q138" s="28">
        <v>6781</v>
      </c>
      <c r="R138" s="28">
        <v>1224</v>
      </c>
      <c r="S138" s="28">
        <v>313</v>
      </c>
      <c r="T138" s="28" t="e">
        <f>NA()</f>
        <v>#N/A</v>
      </c>
      <c r="U138" s="28">
        <v>21918</v>
      </c>
      <c r="V138" s="28">
        <v>9141</v>
      </c>
      <c r="W138" s="28">
        <v>1970</v>
      </c>
      <c r="X138" s="28">
        <v>2921</v>
      </c>
      <c r="Y138" s="28">
        <v>1419</v>
      </c>
      <c r="Z138" s="28">
        <v>55</v>
      </c>
      <c r="AA138" s="28">
        <v>1985</v>
      </c>
      <c r="AB138" s="28">
        <v>2811</v>
      </c>
      <c r="AC138" s="28">
        <v>11865</v>
      </c>
      <c r="AD138" s="28">
        <v>4300</v>
      </c>
      <c r="AE138" s="28">
        <v>1093</v>
      </c>
      <c r="AF138" s="28">
        <v>16703</v>
      </c>
      <c r="AG138" s="28">
        <v>928</v>
      </c>
      <c r="AH138" s="28">
        <v>546</v>
      </c>
      <c r="AI138" s="28">
        <v>2541</v>
      </c>
      <c r="AJ138" s="28">
        <v>206</v>
      </c>
      <c r="AK138" s="28">
        <v>2331</v>
      </c>
      <c r="AL138" s="28">
        <v>996</v>
      </c>
      <c r="AM138" s="28">
        <v>8479</v>
      </c>
      <c r="AN138" s="28">
        <v>5504</v>
      </c>
      <c r="AO138" s="28">
        <v>1112</v>
      </c>
      <c r="AP138" s="28">
        <v>5103</v>
      </c>
      <c r="AQ138" s="28">
        <v>1459</v>
      </c>
      <c r="AR138" s="28">
        <v>1224</v>
      </c>
      <c r="AS138" s="28">
        <v>5190</v>
      </c>
      <c r="AT138" s="28">
        <v>838</v>
      </c>
      <c r="AU138" s="28">
        <v>1565</v>
      </c>
      <c r="AV138" s="28">
        <v>292</v>
      </c>
      <c r="AW138" s="28">
        <v>3999</v>
      </c>
      <c r="AX138" s="28">
        <v>12245</v>
      </c>
      <c r="AY138" s="28">
        <v>658</v>
      </c>
      <c r="AZ138" s="28">
        <v>260</v>
      </c>
      <c r="BA138" s="28">
        <v>3831</v>
      </c>
      <c r="BB138" s="28">
        <v>1642</v>
      </c>
      <c r="BC138" s="28">
        <v>812</v>
      </c>
      <c r="BD138" s="28">
        <v>15364</v>
      </c>
      <c r="BE138" s="28">
        <v>586</v>
      </c>
      <c r="BF138" s="28">
        <v>2055</v>
      </c>
      <c r="BG138" s="56"/>
    </row>
    <row r="139" spans="2:59" x14ac:dyDescent="0.25">
      <c r="B139" s="30" t="s">
        <v>21</v>
      </c>
      <c r="C139" s="27">
        <v>6414862</v>
      </c>
      <c r="D139" s="27">
        <v>5431015</v>
      </c>
      <c r="E139" s="27">
        <v>833086</v>
      </c>
      <c r="F139" s="29">
        <v>127353</v>
      </c>
      <c r="G139" s="28">
        <v>1502</v>
      </c>
      <c r="H139" s="28">
        <v>177</v>
      </c>
      <c r="I139" s="28">
        <v>2210</v>
      </c>
      <c r="J139" s="28">
        <v>1548</v>
      </c>
      <c r="K139" s="28">
        <v>8959</v>
      </c>
      <c r="L139" s="28">
        <v>1362</v>
      </c>
      <c r="M139" s="28">
        <v>544</v>
      </c>
      <c r="N139" s="28">
        <v>0</v>
      </c>
      <c r="O139" s="28">
        <v>181</v>
      </c>
      <c r="P139" s="28">
        <v>5496</v>
      </c>
      <c r="Q139" s="28">
        <v>1623</v>
      </c>
      <c r="R139" s="28">
        <v>267</v>
      </c>
      <c r="S139" s="28">
        <v>772</v>
      </c>
      <c r="T139" s="28">
        <v>27950</v>
      </c>
      <c r="U139" s="28" t="e">
        <f>NA()</f>
        <v>#N/A</v>
      </c>
      <c r="V139" s="28">
        <v>1885</v>
      </c>
      <c r="W139" s="28">
        <v>1582</v>
      </c>
      <c r="X139" s="28">
        <v>10643</v>
      </c>
      <c r="Y139" s="28">
        <v>749</v>
      </c>
      <c r="Z139" s="28">
        <v>30</v>
      </c>
      <c r="AA139" s="28">
        <v>1641</v>
      </c>
      <c r="AB139" s="28">
        <v>103</v>
      </c>
      <c r="AC139" s="28">
        <v>9361</v>
      </c>
      <c r="AD139" s="28">
        <v>916</v>
      </c>
      <c r="AE139" s="28">
        <v>270</v>
      </c>
      <c r="AF139" s="28">
        <v>3893</v>
      </c>
      <c r="AG139" s="28">
        <v>164</v>
      </c>
      <c r="AH139" s="28">
        <v>705</v>
      </c>
      <c r="AI139" s="28">
        <v>227</v>
      </c>
      <c r="AJ139" s="28">
        <v>114</v>
      </c>
      <c r="AK139" s="28">
        <v>1876</v>
      </c>
      <c r="AL139" s="28">
        <v>188</v>
      </c>
      <c r="AM139" s="28">
        <v>2564</v>
      </c>
      <c r="AN139" s="28">
        <v>2828</v>
      </c>
      <c r="AO139" s="28">
        <v>0</v>
      </c>
      <c r="AP139" s="28">
        <v>13272</v>
      </c>
      <c r="AQ139" s="28">
        <v>681</v>
      </c>
      <c r="AR139" s="28">
        <v>423</v>
      </c>
      <c r="AS139" s="28">
        <v>2668</v>
      </c>
      <c r="AT139" s="28">
        <v>174</v>
      </c>
      <c r="AU139" s="28">
        <v>584</v>
      </c>
      <c r="AV139" s="28">
        <v>216</v>
      </c>
      <c r="AW139" s="28">
        <v>3093</v>
      </c>
      <c r="AX139" s="28">
        <v>6335</v>
      </c>
      <c r="AY139" s="28">
        <v>444</v>
      </c>
      <c r="AZ139" s="28">
        <v>45</v>
      </c>
      <c r="BA139" s="28">
        <v>3673</v>
      </c>
      <c r="BB139" s="28">
        <v>571</v>
      </c>
      <c r="BC139" s="28">
        <v>669</v>
      </c>
      <c r="BD139" s="28">
        <v>1762</v>
      </c>
      <c r="BE139" s="28">
        <v>413</v>
      </c>
      <c r="BF139" s="28">
        <v>572</v>
      </c>
      <c r="BG139" s="56"/>
    </row>
    <row r="140" spans="2:59" x14ac:dyDescent="0.25">
      <c r="B140" s="30" t="s">
        <v>22</v>
      </c>
      <c r="C140" s="27">
        <v>3013053</v>
      </c>
      <c r="D140" s="27">
        <v>2553210</v>
      </c>
      <c r="E140" s="27">
        <v>375650</v>
      </c>
      <c r="F140" s="29">
        <v>72557</v>
      </c>
      <c r="G140" s="28">
        <v>330</v>
      </c>
      <c r="H140" s="28">
        <v>519</v>
      </c>
      <c r="I140" s="28">
        <v>1483</v>
      </c>
      <c r="J140" s="28">
        <v>247</v>
      </c>
      <c r="K140" s="28">
        <v>2847</v>
      </c>
      <c r="L140" s="28">
        <v>2554</v>
      </c>
      <c r="M140" s="28">
        <v>114</v>
      </c>
      <c r="N140" s="28">
        <v>0</v>
      </c>
      <c r="O140" s="28">
        <v>53</v>
      </c>
      <c r="P140" s="28">
        <v>1364</v>
      </c>
      <c r="Q140" s="28">
        <v>973</v>
      </c>
      <c r="R140" s="28">
        <v>866</v>
      </c>
      <c r="S140" s="28">
        <v>315</v>
      </c>
      <c r="T140" s="28">
        <v>17016</v>
      </c>
      <c r="U140" s="28">
        <v>1710</v>
      </c>
      <c r="V140" s="28" t="e">
        <f>NA()</f>
        <v>#N/A</v>
      </c>
      <c r="W140" s="28">
        <v>1520</v>
      </c>
      <c r="X140" s="28">
        <v>334</v>
      </c>
      <c r="Y140" s="28">
        <v>315</v>
      </c>
      <c r="Z140" s="28">
        <v>0</v>
      </c>
      <c r="AA140" s="28">
        <v>134</v>
      </c>
      <c r="AB140" s="28">
        <v>189</v>
      </c>
      <c r="AC140" s="28">
        <v>1439</v>
      </c>
      <c r="AD140" s="28">
        <v>7564</v>
      </c>
      <c r="AE140" s="28">
        <v>117</v>
      </c>
      <c r="AF140" s="28">
        <v>6031</v>
      </c>
      <c r="AG140" s="28">
        <v>836</v>
      </c>
      <c r="AH140" s="28">
        <v>4783</v>
      </c>
      <c r="AI140" s="28">
        <v>623</v>
      </c>
      <c r="AJ140" s="28">
        <v>381</v>
      </c>
      <c r="AK140" s="28">
        <v>472</v>
      </c>
      <c r="AL140" s="28">
        <v>492</v>
      </c>
      <c r="AM140" s="28">
        <v>273</v>
      </c>
      <c r="AN140" s="28">
        <v>1123</v>
      </c>
      <c r="AO140" s="28">
        <v>601</v>
      </c>
      <c r="AP140" s="28">
        <v>632</v>
      </c>
      <c r="AQ140" s="28">
        <v>679</v>
      </c>
      <c r="AR140" s="28">
        <v>1071</v>
      </c>
      <c r="AS140" s="28">
        <v>378</v>
      </c>
      <c r="AT140" s="28">
        <v>0</v>
      </c>
      <c r="AU140" s="28">
        <v>591</v>
      </c>
      <c r="AV140" s="28">
        <v>1992</v>
      </c>
      <c r="AW140" s="28">
        <v>1617</v>
      </c>
      <c r="AX140" s="28">
        <v>4131</v>
      </c>
      <c r="AY140" s="28">
        <v>146</v>
      </c>
      <c r="AZ140" s="28">
        <v>45</v>
      </c>
      <c r="BA140" s="28">
        <v>303</v>
      </c>
      <c r="BB140" s="28">
        <v>538</v>
      </c>
      <c r="BC140" s="28">
        <v>0</v>
      </c>
      <c r="BD140" s="28">
        <v>2705</v>
      </c>
      <c r="BE140" s="28">
        <v>111</v>
      </c>
      <c r="BF140" s="28">
        <v>149</v>
      </c>
      <c r="BG140" s="56"/>
    </row>
    <row r="141" spans="2:59" x14ac:dyDescent="0.25">
      <c r="B141" s="30" t="s">
        <v>23</v>
      </c>
      <c r="C141" s="27">
        <v>2820894</v>
      </c>
      <c r="D141" s="27">
        <v>2341401</v>
      </c>
      <c r="E141" s="27">
        <v>372161</v>
      </c>
      <c r="F141" s="29">
        <v>95059</v>
      </c>
      <c r="G141" s="28">
        <v>44</v>
      </c>
      <c r="H141" s="28">
        <v>1050</v>
      </c>
      <c r="I141" s="28">
        <v>2238</v>
      </c>
      <c r="J141" s="28">
        <v>1596</v>
      </c>
      <c r="K141" s="28">
        <v>6125</v>
      </c>
      <c r="L141" s="28">
        <v>6022</v>
      </c>
      <c r="M141" s="28">
        <v>85</v>
      </c>
      <c r="N141" s="28">
        <v>238</v>
      </c>
      <c r="O141" s="28">
        <v>0</v>
      </c>
      <c r="P141" s="28">
        <v>2863</v>
      </c>
      <c r="Q141" s="28">
        <v>1916</v>
      </c>
      <c r="R141" s="28">
        <v>128</v>
      </c>
      <c r="S141" s="28">
        <v>398</v>
      </c>
      <c r="T141" s="28">
        <v>2943</v>
      </c>
      <c r="U141" s="28">
        <v>1544</v>
      </c>
      <c r="V141" s="28">
        <v>1875</v>
      </c>
      <c r="W141" s="28" t="e">
        <f>NA()</f>
        <v>#N/A</v>
      </c>
      <c r="X141" s="28">
        <v>1048</v>
      </c>
      <c r="Y141" s="28">
        <v>890</v>
      </c>
      <c r="Z141" s="28">
        <v>0</v>
      </c>
      <c r="AA141" s="28">
        <v>1369</v>
      </c>
      <c r="AB141" s="28">
        <v>100</v>
      </c>
      <c r="AC141" s="28">
        <v>806</v>
      </c>
      <c r="AD141" s="28">
        <v>1562</v>
      </c>
      <c r="AE141" s="28">
        <v>167</v>
      </c>
      <c r="AF141" s="28">
        <v>23384</v>
      </c>
      <c r="AG141" s="28">
        <v>289</v>
      </c>
      <c r="AH141" s="28">
        <v>2678</v>
      </c>
      <c r="AI141" s="28">
        <v>1318</v>
      </c>
      <c r="AJ141" s="28">
        <v>76</v>
      </c>
      <c r="AK141" s="28">
        <v>1743</v>
      </c>
      <c r="AL141" s="28">
        <v>873</v>
      </c>
      <c r="AM141" s="28">
        <v>2390</v>
      </c>
      <c r="AN141" s="28">
        <v>1083</v>
      </c>
      <c r="AO141" s="28">
        <v>225</v>
      </c>
      <c r="AP141" s="28">
        <v>1509</v>
      </c>
      <c r="AQ141" s="28">
        <v>7568</v>
      </c>
      <c r="AR141" s="28">
        <v>514</v>
      </c>
      <c r="AS141" s="28">
        <v>563</v>
      </c>
      <c r="AT141" s="28">
        <v>39</v>
      </c>
      <c r="AU141" s="28">
        <v>137</v>
      </c>
      <c r="AV141" s="28">
        <v>352</v>
      </c>
      <c r="AW141" s="28">
        <v>1152</v>
      </c>
      <c r="AX141" s="28">
        <v>9217</v>
      </c>
      <c r="AY141" s="28">
        <v>238</v>
      </c>
      <c r="AZ141" s="28">
        <v>75</v>
      </c>
      <c r="BA141" s="28">
        <v>1648</v>
      </c>
      <c r="BB141" s="28">
        <v>1175</v>
      </c>
      <c r="BC141" s="28">
        <v>0</v>
      </c>
      <c r="BD141" s="28">
        <v>1233</v>
      </c>
      <c r="BE141" s="28">
        <v>573</v>
      </c>
      <c r="BF141" s="28">
        <v>68</v>
      </c>
      <c r="BG141" s="56"/>
    </row>
    <row r="142" spans="2:59" x14ac:dyDescent="0.25">
      <c r="B142" s="30" t="s">
        <v>24</v>
      </c>
      <c r="C142" s="27">
        <v>4296639</v>
      </c>
      <c r="D142" s="27">
        <v>3638259</v>
      </c>
      <c r="E142" s="27">
        <v>519887</v>
      </c>
      <c r="F142" s="29">
        <v>118443</v>
      </c>
      <c r="G142" s="28">
        <v>2161</v>
      </c>
      <c r="H142" s="28">
        <v>3017</v>
      </c>
      <c r="I142" s="28">
        <v>2598</v>
      </c>
      <c r="J142" s="28">
        <v>558</v>
      </c>
      <c r="K142" s="28">
        <v>3779</v>
      </c>
      <c r="L142" s="28">
        <v>329</v>
      </c>
      <c r="M142" s="28">
        <v>698</v>
      </c>
      <c r="N142" s="28">
        <v>38</v>
      </c>
      <c r="O142" s="28">
        <v>147</v>
      </c>
      <c r="P142" s="28">
        <v>10119</v>
      </c>
      <c r="Q142" s="28">
        <v>6397</v>
      </c>
      <c r="R142" s="28">
        <v>520</v>
      </c>
      <c r="S142" s="28">
        <v>71</v>
      </c>
      <c r="T142" s="28">
        <v>4659</v>
      </c>
      <c r="U142" s="28">
        <v>11906</v>
      </c>
      <c r="V142" s="28">
        <v>656</v>
      </c>
      <c r="W142" s="28">
        <v>1109</v>
      </c>
      <c r="X142" s="28" t="e">
        <f>NA()</f>
        <v>#N/A</v>
      </c>
      <c r="Y142" s="28">
        <v>437</v>
      </c>
      <c r="Z142" s="28">
        <v>0</v>
      </c>
      <c r="AA142" s="28">
        <v>1395</v>
      </c>
      <c r="AB142" s="28">
        <v>1036</v>
      </c>
      <c r="AC142" s="28">
        <v>4672</v>
      </c>
      <c r="AD142" s="28">
        <v>930</v>
      </c>
      <c r="AE142" s="28">
        <v>1442</v>
      </c>
      <c r="AF142" s="28">
        <v>3153</v>
      </c>
      <c r="AG142" s="28">
        <v>0</v>
      </c>
      <c r="AH142" s="28">
        <v>858</v>
      </c>
      <c r="AI142" s="28">
        <v>76</v>
      </c>
      <c r="AJ142" s="28">
        <v>0</v>
      </c>
      <c r="AK142" s="28">
        <v>1147</v>
      </c>
      <c r="AL142" s="28">
        <v>122</v>
      </c>
      <c r="AM142" s="28">
        <v>2057</v>
      </c>
      <c r="AN142" s="28">
        <v>3758</v>
      </c>
      <c r="AO142" s="28">
        <v>0</v>
      </c>
      <c r="AP142" s="28">
        <v>15598</v>
      </c>
      <c r="AQ142" s="28">
        <v>1153</v>
      </c>
      <c r="AR142" s="28">
        <v>181</v>
      </c>
      <c r="AS142" s="28">
        <v>2618</v>
      </c>
      <c r="AT142" s="28">
        <v>289</v>
      </c>
      <c r="AU142" s="28">
        <v>1286</v>
      </c>
      <c r="AV142" s="28">
        <v>163</v>
      </c>
      <c r="AW142" s="28">
        <v>11153</v>
      </c>
      <c r="AX142" s="28">
        <v>5758</v>
      </c>
      <c r="AY142" s="28">
        <v>905</v>
      </c>
      <c r="AZ142" s="28">
        <v>525</v>
      </c>
      <c r="BA142" s="28">
        <v>3671</v>
      </c>
      <c r="BB142" s="28">
        <v>716</v>
      </c>
      <c r="BC142" s="28">
        <v>2297</v>
      </c>
      <c r="BD142" s="28">
        <v>1993</v>
      </c>
      <c r="BE142" s="28">
        <v>292</v>
      </c>
      <c r="BF142" s="28">
        <v>179</v>
      </c>
      <c r="BG142" s="56"/>
    </row>
    <row r="143" spans="2:59" x14ac:dyDescent="0.25">
      <c r="B143" s="30" t="s">
        <v>25</v>
      </c>
      <c r="C143" s="27">
        <v>4483529</v>
      </c>
      <c r="D143" s="27">
        <v>3826390</v>
      </c>
      <c r="E143" s="27">
        <v>547291</v>
      </c>
      <c r="F143" s="29">
        <v>97889</v>
      </c>
      <c r="G143" s="28">
        <v>5740</v>
      </c>
      <c r="H143" s="28">
        <v>1504</v>
      </c>
      <c r="I143" s="28">
        <v>1960</v>
      </c>
      <c r="J143" s="28">
        <v>2382</v>
      </c>
      <c r="K143" s="28">
        <v>5751</v>
      </c>
      <c r="L143" s="28">
        <v>1215</v>
      </c>
      <c r="M143" s="28">
        <v>89</v>
      </c>
      <c r="N143" s="28">
        <v>0</v>
      </c>
      <c r="O143" s="28">
        <v>264</v>
      </c>
      <c r="P143" s="28">
        <v>9394</v>
      </c>
      <c r="Q143" s="28">
        <v>5766</v>
      </c>
      <c r="R143" s="28">
        <v>342</v>
      </c>
      <c r="S143" s="28">
        <v>202</v>
      </c>
      <c r="T143" s="28">
        <v>2131</v>
      </c>
      <c r="U143" s="28">
        <v>948</v>
      </c>
      <c r="V143" s="28">
        <v>625</v>
      </c>
      <c r="W143" s="28">
        <v>706</v>
      </c>
      <c r="X143" s="28">
        <v>1656</v>
      </c>
      <c r="Y143" s="28" t="e">
        <f>NA()</f>
        <v>#N/A</v>
      </c>
      <c r="Z143" s="28">
        <v>162</v>
      </c>
      <c r="AA143" s="28">
        <v>963</v>
      </c>
      <c r="AB143" s="28">
        <v>995</v>
      </c>
      <c r="AC143" s="28">
        <v>1301</v>
      </c>
      <c r="AD143" s="28">
        <v>569</v>
      </c>
      <c r="AE143" s="28">
        <v>7032</v>
      </c>
      <c r="AF143" s="28">
        <v>2852</v>
      </c>
      <c r="AG143" s="28">
        <v>40</v>
      </c>
      <c r="AH143" s="28">
        <v>119</v>
      </c>
      <c r="AI143" s="28">
        <v>1552</v>
      </c>
      <c r="AJ143" s="28">
        <v>462</v>
      </c>
      <c r="AK143" s="28">
        <v>171</v>
      </c>
      <c r="AL143" s="28">
        <v>294</v>
      </c>
      <c r="AM143" s="28">
        <v>2161</v>
      </c>
      <c r="AN143" s="28">
        <v>1443</v>
      </c>
      <c r="AO143" s="28">
        <v>438</v>
      </c>
      <c r="AP143" s="28">
        <v>1100</v>
      </c>
      <c r="AQ143" s="28">
        <v>1074</v>
      </c>
      <c r="AR143" s="28">
        <v>281</v>
      </c>
      <c r="AS143" s="28">
        <v>1350</v>
      </c>
      <c r="AT143" s="28">
        <v>0</v>
      </c>
      <c r="AU143" s="28">
        <v>1130</v>
      </c>
      <c r="AV143" s="28">
        <v>0</v>
      </c>
      <c r="AW143" s="28">
        <v>1853</v>
      </c>
      <c r="AX143" s="28">
        <v>26134</v>
      </c>
      <c r="AY143" s="28">
        <v>473</v>
      </c>
      <c r="AZ143" s="28">
        <v>0</v>
      </c>
      <c r="BA143" s="28">
        <v>1278</v>
      </c>
      <c r="BB143" s="28">
        <v>1509</v>
      </c>
      <c r="BC143" s="28">
        <v>210</v>
      </c>
      <c r="BD143" s="28">
        <v>237</v>
      </c>
      <c r="BE143" s="28">
        <v>31</v>
      </c>
      <c r="BF143" s="28">
        <v>402</v>
      </c>
      <c r="BG143" s="56"/>
    </row>
    <row r="144" spans="2:59" x14ac:dyDescent="0.25">
      <c r="B144" s="30" t="s">
        <v>26</v>
      </c>
      <c r="C144" s="27">
        <v>1313902</v>
      </c>
      <c r="D144" s="27">
        <v>1136780</v>
      </c>
      <c r="E144" s="27">
        <v>146735</v>
      </c>
      <c r="F144" s="29">
        <v>27758</v>
      </c>
      <c r="G144" s="28">
        <v>402</v>
      </c>
      <c r="H144" s="28">
        <v>424</v>
      </c>
      <c r="I144" s="28">
        <v>254</v>
      </c>
      <c r="J144" s="28">
        <v>67</v>
      </c>
      <c r="K144" s="28">
        <v>1066</v>
      </c>
      <c r="L144" s="28">
        <v>478</v>
      </c>
      <c r="M144" s="28">
        <v>1361</v>
      </c>
      <c r="N144" s="28">
        <v>174</v>
      </c>
      <c r="O144" s="28">
        <v>55</v>
      </c>
      <c r="P144" s="28">
        <v>3025</v>
      </c>
      <c r="Q144" s="28">
        <v>844</v>
      </c>
      <c r="R144" s="28">
        <v>62</v>
      </c>
      <c r="S144" s="28">
        <v>0</v>
      </c>
      <c r="T144" s="28">
        <v>311</v>
      </c>
      <c r="U144" s="28">
        <v>259</v>
      </c>
      <c r="V144" s="28">
        <v>337</v>
      </c>
      <c r="W144" s="28">
        <v>56</v>
      </c>
      <c r="X144" s="28">
        <v>484</v>
      </c>
      <c r="Y144" s="28">
        <v>115</v>
      </c>
      <c r="Z144" s="28" t="e">
        <f>NA()</f>
        <v>#N/A</v>
      </c>
      <c r="AA144" s="28">
        <v>243</v>
      </c>
      <c r="AB144" s="28">
        <v>3521</v>
      </c>
      <c r="AC144" s="28">
        <v>122</v>
      </c>
      <c r="AD144" s="28">
        <v>91</v>
      </c>
      <c r="AE144" s="28">
        <v>0</v>
      </c>
      <c r="AF144" s="28">
        <v>201</v>
      </c>
      <c r="AG144" s="28">
        <v>275</v>
      </c>
      <c r="AH144" s="28">
        <v>204</v>
      </c>
      <c r="AI144" s="28">
        <v>345</v>
      </c>
      <c r="AJ144" s="28">
        <v>4058</v>
      </c>
      <c r="AK144" s="28">
        <v>902</v>
      </c>
      <c r="AL144" s="28">
        <v>234</v>
      </c>
      <c r="AM144" s="28">
        <v>2339</v>
      </c>
      <c r="AN144" s="28">
        <v>1001</v>
      </c>
      <c r="AO144" s="28">
        <v>55</v>
      </c>
      <c r="AP144" s="28">
        <v>315</v>
      </c>
      <c r="AQ144" s="28">
        <v>124</v>
      </c>
      <c r="AR144" s="28">
        <v>0</v>
      </c>
      <c r="AS144" s="28">
        <v>375</v>
      </c>
      <c r="AT144" s="28">
        <v>379</v>
      </c>
      <c r="AU144" s="28">
        <v>148</v>
      </c>
      <c r="AV144" s="28">
        <v>0</v>
      </c>
      <c r="AW144" s="28">
        <v>249</v>
      </c>
      <c r="AX144" s="28">
        <v>458</v>
      </c>
      <c r="AY144" s="28">
        <v>390</v>
      </c>
      <c r="AZ144" s="28">
        <v>420</v>
      </c>
      <c r="BA144" s="28">
        <v>654</v>
      </c>
      <c r="BB144" s="28">
        <v>381</v>
      </c>
      <c r="BC144" s="28">
        <v>0</v>
      </c>
      <c r="BD144" s="28">
        <v>0</v>
      </c>
      <c r="BE144" s="28">
        <v>500</v>
      </c>
      <c r="BF144" s="28">
        <v>204</v>
      </c>
      <c r="BG144" s="56"/>
    </row>
    <row r="145" spans="2:59" x14ac:dyDescent="0.25">
      <c r="B145" s="30" t="s">
        <v>27</v>
      </c>
      <c r="C145" s="27">
        <v>5716785</v>
      </c>
      <c r="D145" s="27">
        <v>4917637</v>
      </c>
      <c r="E145" s="27">
        <v>588879</v>
      </c>
      <c r="F145" s="29">
        <v>164484</v>
      </c>
      <c r="G145" s="28">
        <v>1641</v>
      </c>
      <c r="H145" s="28">
        <v>2672</v>
      </c>
      <c r="I145" s="28">
        <v>1124</v>
      </c>
      <c r="J145" s="28">
        <v>273</v>
      </c>
      <c r="K145" s="28">
        <v>8206</v>
      </c>
      <c r="L145" s="28">
        <v>2501</v>
      </c>
      <c r="M145" s="28">
        <v>1603</v>
      </c>
      <c r="N145" s="28">
        <v>8340</v>
      </c>
      <c r="O145" s="28">
        <v>23202</v>
      </c>
      <c r="P145" s="28">
        <v>6564</v>
      </c>
      <c r="Q145" s="28">
        <v>3454</v>
      </c>
      <c r="R145" s="28">
        <v>422</v>
      </c>
      <c r="S145" s="28">
        <v>357</v>
      </c>
      <c r="T145" s="28">
        <v>3300</v>
      </c>
      <c r="U145" s="28">
        <v>431</v>
      </c>
      <c r="V145" s="28">
        <v>160</v>
      </c>
      <c r="W145" s="28">
        <v>781</v>
      </c>
      <c r="X145" s="28">
        <v>396</v>
      </c>
      <c r="Y145" s="28">
        <v>1376</v>
      </c>
      <c r="Z145" s="28">
        <v>53</v>
      </c>
      <c r="AA145" s="28" t="e">
        <f>NA()</f>
        <v>#N/A</v>
      </c>
      <c r="AB145" s="28">
        <v>1983</v>
      </c>
      <c r="AC145" s="28">
        <v>3572</v>
      </c>
      <c r="AD145" s="28">
        <v>820</v>
      </c>
      <c r="AE145" s="28">
        <v>403</v>
      </c>
      <c r="AF145" s="28">
        <v>1147</v>
      </c>
      <c r="AG145" s="28">
        <v>86</v>
      </c>
      <c r="AH145" s="28">
        <v>54</v>
      </c>
      <c r="AI145" s="28">
        <v>979</v>
      </c>
      <c r="AJ145" s="28">
        <v>1369</v>
      </c>
      <c r="AK145" s="28">
        <v>9058</v>
      </c>
      <c r="AL145" s="28">
        <v>238</v>
      </c>
      <c r="AM145" s="28">
        <v>10736</v>
      </c>
      <c r="AN145" s="28">
        <v>5787</v>
      </c>
      <c r="AO145" s="28">
        <v>0</v>
      </c>
      <c r="AP145" s="28">
        <v>3277</v>
      </c>
      <c r="AQ145" s="28">
        <v>607</v>
      </c>
      <c r="AR145" s="28">
        <v>723</v>
      </c>
      <c r="AS145" s="28">
        <v>13467</v>
      </c>
      <c r="AT145" s="28">
        <v>782</v>
      </c>
      <c r="AU145" s="28">
        <v>1710</v>
      </c>
      <c r="AV145" s="28">
        <v>49</v>
      </c>
      <c r="AW145" s="28">
        <v>2669</v>
      </c>
      <c r="AX145" s="28">
        <v>5883</v>
      </c>
      <c r="AY145" s="28">
        <v>655</v>
      </c>
      <c r="AZ145" s="28">
        <v>350</v>
      </c>
      <c r="BA145" s="28">
        <v>24765</v>
      </c>
      <c r="BB145" s="28">
        <v>1542</v>
      </c>
      <c r="BC145" s="28">
        <v>4363</v>
      </c>
      <c r="BD145" s="28">
        <v>324</v>
      </c>
      <c r="BE145" s="28">
        <v>230</v>
      </c>
      <c r="BF145" s="28">
        <v>612</v>
      </c>
      <c r="BG145" s="56"/>
    </row>
    <row r="146" spans="2:59" x14ac:dyDescent="0.25">
      <c r="B146" s="30" t="s">
        <v>28</v>
      </c>
      <c r="C146" s="27">
        <v>6489250</v>
      </c>
      <c r="D146" s="27">
        <v>5583650</v>
      </c>
      <c r="E146" s="27">
        <v>706624</v>
      </c>
      <c r="F146" s="29">
        <v>140162</v>
      </c>
      <c r="G146" s="28">
        <v>583</v>
      </c>
      <c r="H146" s="28">
        <v>1891</v>
      </c>
      <c r="I146" s="28">
        <v>1572</v>
      </c>
      <c r="J146" s="28">
        <v>206</v>
      </c>
      <c r="K146" s="28">
        <v>14971</v>
      </c>
      <c r="L146" s="28">
        <v>1051</v>
      </c>
      <c r="M146" s="28">
        <v>13270</v>
      </c>
      <c r="N146" s="28">
        <v>131</v>
      </c>
      <c r="O146" s="28">
        <v>1539</v>
      </c>
      <c r="P146" s="28">
        <v>11118</v>
      </c>
      <c r="Q146" s="28">
        <v>1409</v>
      </c>
      <c r="R146" s="28">
        <v>682</v>
      </c>
      <c r="S146" s="28">
        <v>79</v>
      </c>
      <c r="T146" s="28">
        <v>2842</v>
      </c>
      <c r="U146" s="28">
        <v>1891</v>
      </c>
      <c r="V146" s="28">
        <v>307</v>
      </c>
      <c r="W146" s="28">
        <v>0</v>
      </c>
      <c r="X146" s="28">
        <v>340</v>
      </c>
      <c r="Y146" s="28">
        <v>0</v>
      </c>
      <c r="Z146" s="28">
        <v>4666</v>
      </c>
      <c r="AA146" s="28">
        <v>3660</v>
      </c>
      <c r="AB146" s="28" t="e">
        <f>NA()</f>
        <v>#N/A</v>
      </c>
      <c r="AC146" s="28">
        <v>1624</v>
      </c>
      <c r="AD146" s="28">
        <v>2185</v>
      </c>
      <c r="AE146" s="28">
        <v>453</v>
      </c>
      <c r="AF146" s="28">
        <v>1957</v>
      </c>
      <c r="AG146" s="28">
        <v>388</v>
      </c>
      <c r="AH146" s="28">
        <v>46</v>
      </c>
      <c r="AI146" s="28">
        <v>792</v>
      </c>
      <c r="AJ146" s="28">
        <v>9911</v>
      </c>
      <c r="AK146" s="28">
        <v>4709</v>
      </c>
      <c r="AL146" s="28">
        <v>161</v>
      </c>
      <c r="AM146" s="28">
        <v>20002</v>
      </c>
      <c r="AN146" s="28">
        <v>2798</v>
      </c>
      <c r="AO146" s="28">
        <v>0</v>
      </c>
      <c r="AP146" s="28">
        <v>2163</v>
      </c>
      <c r="AQ146" s="28">
        <v>158</v>
      </c>
      <c r="AR146" s="28">
        <v>228</v>
      </c>
      <c r="AS146" s="28">
        <v>5316</v>
      </c>
      <c r="AT146" s="28">
        <v>6965</v>
      </c>
      <c r="AU146" s="28">
        <v>1659</v>
      </c>
      <c r="AV146" s="28">
        <v>0</v>
      </c>
      <c r="AW146" s="28">
        <v>918</v>
      </c>
      <c r="AX146" s="28">
        <v>7073</v>
      </c>
      <c r="AY146" s="28">
        <v>207</v>
      </c>
      <c r="AZ146" s="28">
        <v>1526</v>
      </c>
      <c r="BA146" s="28">
        <v>4542</v>
      </c>
      <c r="BB146" s="28">
        <v>1627</v>
      </c>
      <c r="BC146" s="28">
        <v>0</v>
      </c>
      <c r="BD146" s="28">
        <v>546</v>
      </c>
      <c r="BE146" s="28">
        <v>0</v>
      </c>
      <c r="BF146" s="28">
        <v>3085</v>
      </c>
      <c r="BG146" s="56"/>
    </row>
    <row r="147" spans="2:59" x14ac:dyDescent="0.25">
      <c r="B147" s="30" t="s">
        <v>29</v>
      </c>
      <c r="C147" s="27">
        <v>9762127</v>
      </c>
      <c r="D147" s="27">
        <v>8310098</v>
      </c>
      <c r="E147" s="27">
        <v>1291901</v>
      </c>
      <c r="F147" s="29">
        <v>116149</v>
      </c>
      <c r="G147" s="28">
        <v>2403</v>
      </c>
      <c r="H147" s="28">
        <v>1040</v>
      </c>
      <c r="I147" s="28">
        <v>3197</v>
      </c>
      <c r="J147" s="28">
        <v>636</v>
      </c>
      <c r="K147" s="28">
        <v>6726</v>
      </c>
      <c r="L147" s="28">
        <v>2031</v>
      </c>
      <c r="M147" s="28">
        <v>277</v>
      </c>
      <c r="N147" s="28">
        <v>167</v>
      </c>
      <c r="O147" s="28">
        <v>471</v>
      </c>
      <c r="P147" s="28">
        <v>11646</v>
      </c>
      <c r="Q147" s="28">
        <v>3913</v>
      </c>
      <c r="R147" s="28">
        <v>313</v>
      </c>
      <c r="S147" s="28">
        <v>66</v>
      </c>
      <c r="T147" s="28">
        <v>10651</v>
      </c>
      <c r="U147" s="28">
        <v>7816</v>
      </c>
      <c r="V147" s="28">
        <v>758</v>
      </c>
      <c r="W147" s="28">
        <v>640</v>
      </c>
      <c r="X147" s="28">
        <v>2353</v>
      </c>
      <c r="Y147" s="28">
        <v>1342</v>
      </c>
      <c r="Z147" s="28">
        <v>645</v>
      </c>
      <c r="AA147" s="28">
        <v>620</v>
      </c>
      <c r="AB147" s="28">
        <v>1206</v>
      </c>
      <c r="AC147" s="28" t="e">
        <f>NA()</f>
        <v>#N/A</v>
      </c>
      <c r="AD147" s="28">
        <v>1275</v>
      </c>
      <c r="AE147" s="28">
        <v>656</v>
      </c>
      <c r="AF147" s="28">
        <v>2921</v>
      </c>
      <c r="AG147" s="28">
        <v>312</v>
      </c>
      <c r="AH147" s="28">
        <v>213</v>
      </c>
      <c r="AI147" s="28">
        <v>1874</v>
      </c>
      <c r="AJ147" s="28">
        <v>437</v>
      </c>
      <c r="AK147" s="28">
        <v>1676</v>
      </c>
      <c r="AL147" s="28">
        <v>669</v>
      </c>
      <c r="AM147" s="28">
        <v>3135</v>
      </c>
      <c r="AN147" s="28">
        <v>2444</v>
      </c>
      <c r="AO147" s="28">
        <v>53</v>
      </c>
      <c r="AP147" s="28">
        <v>9783</v>
      </c>
      <c r="AQ147" s="28">
        <v>2276</v>
      </c>
      <c r="AR147" s="28">
        <v>537</v>
      </c>
      <c r="AS147" s="28">
        <v>3134</v>
      </c>
      <c r="AT147" s="28">
        <v>653</v>
      </c>
      <c r="AU147" s="28">
        <v>1446</v>
      </c>
      <c r="AV147" s="28">
        <v>706</v>
      </c>
      <c r="AW147" s="28">
        <v>4453</v>
      </c>
      <c r="AX147" s="28">
        <v>7184</v>
      </c>
      <c r="AY147" s="28">
        <v>545</v>
      </c>
      <c r="AZ147" s="28">
        <v>45</v>
      </c>
      <c r="BA147" s="28">
        <v>2073</v>
      </c>
      <c r="BB147" s="28">
        <v>1427</v>
      </c>
      <c r="BC147" s="28">
        <v>446</v>
      </c>
      <c r="BD147" s="28">
        <v>6291</v>
      </c>
      <c r="BE147" s="28">
        <v>568</v>
      </c>
      <c r="BF147" s="28">
        <v>1432</v>
      </c>
      <c r="BG147" s="56"/>
    </row>
    <row r="148" spans="2:59" x14ac:dyDescent="0.25">
      <c r="B148" s="30" t="s">
        <v>30</v>
      </c>
      <c r="C148" s="27">
        <v>5244256</v>
      </c>
      <c r="D148" s="27">
        <v>4480630</v>
      </c>
      <c r="E148" s="27">
        <v>647946</v>
      </c>
      <c r="F148" s="29">
        <v>89872</v>
      </c>
      <c r="G148" s="28">
        <v>266</v>
      </c>
      <c r="H148" s="28">
        <v>1169</v>
      </c>
      <c r="I148" s="28">
        <v>4165</v>
      </c>
      <c r="J148" s="28">
        <v>279</v>
      </c>
      <c r="K148" s="28">
        <v>6233</v>
      </c>
      <c r="L148" s="28">
        <v>2521</v>
      </c>
      <c r="M148" s="28">
        <v>211</v>
      </c>
      <c r="N148" s="28">
        <v>176</v>
      </c>
      <c r="O148" s="28">
        <v>306</v>
      </c>
      <c r="P148" s="28">
        <v>2575</v>
      </c>
      <c r="Q148" s="28">
        <v>1776</v>
      </c>
      <c r="R148" s="28">
        <v>227</v>
      </c>
      <c r="S148" s="28">
        <v>231</v>
      </c>
      <c r="T148" s="28">
        <v>6641</v>
      </c>
      <c r="U148" s="28">
        <v>1120</v>
      </c>
      <c r="V148" s="28">
        <v>4948</v>
      </c>
      <c r="W148" s="28">
        <v>1067</v>
      </c>
      <c r="X148" s="28">
        <v>402</v>
      </c>
      <c r="Y148" s="28">
        <v>519</v>
      </c>
      <c r="Z148" s="28">
        <v>172</v>
      </c>
      <c r="AA148" s="28">
        <v>1259</v>
      </c>
      <c r="AB148" s="28">
        <v>1092</v>
      </c>
      <c r="AC148" s="28">
        <v>2631</v>
      </c>
      <c r="AD148" s="28" t="e">
        <f>NA()</f>
        <v>#N/A</v>
      </c>
      <c r="AE148" s="28">
        <v>196</v>
      </c>
      <c r="AF148" s="28">
        <v>1549</v>
      </c>
      <c r="AG148" s="28">
        <v>1020</v>
      </c>
      <c r="AH148" s="28">
        <v>734</v>
      </c>
      <c r="AI148" s="28">
        <v>540</v>
      </c>
      <c r="AJ148" s="28">
        <v>183</v>
      </c>
      <c r="AK148" s="28">
        <v>513</v>
      </c>
      <c r="AL148" s="28">
        <v>151</v>
      </c>
      <c r="AM148" s="28">
        <v>1309</v>
      </c>
      <c r="AN148" s="28">
        <v>1673</v>
      </c>
      <c r="AO148" s="28">
        <v>7316</v>
      </c>
      <c r="AP148" s="28">
        <v>1035</v>
      </c>
      <c r="AQ148" s="28">
        <v>284</v>
      </c>
      <c r="AR148" s="28">
        <v>738</v>
      </c>
      <c r="AS148" s="28">
        <v>730</v>
      </c>
      <c r="AT148" s="28">
        <v>123</v>
      </c>
      <c r="AU148" s="28">
        <v>1597</v>
      </c>
      <c r="AV148" s="28">
        <v>3237</v>
      </c>
      <c r="AW148" s="28">
        <v>1155</v>
      </c>
      <c r="AX148" s="28">
        <v>2619</v>
      </c>
      <c r="AY148" s="28">
        <v>1013</v>
      </c>
      <c r="AZ148" s="28">
        <v>0</v>
      </c>
      <c r="BA148" s="28">
        <v>2371</v>
      </c>
      <c r="BB148" s="28">
        <v>1328</v>
      </c>
      <c r="BC148" s="28">
        <v>200</v>
      </c>
      <c r="BD148" s="28">
        <v>17929</v>
      </c>
      <c r="BE148" s="28">
        <v>343</v>
      </c>
      <c r="BF148" s="28">
        <v>39</v>
      </c>
      <c r="BG148" s="56"/>
    </row>
    <row r="149" spans="2:59" x14ac:dyDescent="0.25">
      <c r="B149" s="30" t="s">
        <v>31</v>
      </c>
      <c r="C149" s="27">
        <v>2931228</v>
      </c>
      <c r="D149" s="27">
        <v>2510729</v>
      </c>
      <c r="E149" s="27">
        <v>340266</v>
      </c>
      <c r="F149" s="29">
        <v>72321</v>
      </c>
      <c r="G149" s="28">
        <v>8306</v>
      </c>
      <c r="H149" s="28">
        <v>1192</v>
      </c>
      <c r="I149" s="28">
        <v>187</v>
      </c>
      <c r="J149" s="28">
        <v>4941</v>
      </c>
      <c r="K149" s="28">
        <v>3000</v>
      </c>
      <c r="L149" s="28">
        <v>1167</v>
      </c>
      <c r="M149" s="28">
        <v>71</v>
      </c>
      <c r="N149" s="28">
        <v>0</v>
      </c>
      <c r="O149" s="28">
        <v>0</v>
      </c>
      <c r="P149" s="28">
        <v>4814</v>
      </c>
      <c r="Q149" s="28">
        <v>4014</v>
      </c>
      <c r="R149" s="28">
        <v>276</v>
      </c>
      <c r="S149" s="28">
        <v>121</v>
      </c>
      <c r="T149" s="28">
        <v>3030</v>
      </c>
      <c r="U149" s="28">
        <v>1403</v>
      </c>
      <c r="V149" s="28">
        <v>114</v>
      </c>
      <c r="W149" s="28">
        <v>330</v>
      </c>
      <c r="X149" s="28">
        <v>407</v>
      </c>
      <c r="Y149" s="28">
        <v>7390</v>
      </c>
      <c r="Z149" s="28">
        <v>0</v>
      </c>
      <c r="AA149" s="28">
        <v>649</v>
      </c>
      <c r="AB149" s="28">
        <v>107</v>
      </c>
      <c r="AC149" s="28">
        <v>2495</v>
      </c>
      <c r="AD149" s="28">
        <v>863</v>
      </c>
      <c r="AE149" s="28" t="e">
        <f>NA()</f>
        <v>#N/A</v>
      </c>
      <c r="AF149" s="28">
        <v>959</v>
      </c>
      <c r="AG149" s="28">
        <v>314</v>
      </c>
      <c r="AH149" s="28">
        <v>0</v>
      </c>
      <c r="AI149" s="28">
        <v>408</v>
      </c>
      <c r="AJ149" s="28">
        <v>0</v>
      </c>
      <c r="AK149" s="28">
        <v>403</v>
      </c>
      <c r="AL149" s="28">
        <v>633</v>
      </c>
      <c r="AM149" s="28">
        <v>1026</v>
      </c>
      <c r="AN149" s="28">
        <v>2227</v>
      </c>
      <c r="AO149" s="28">
        <v>0</v>
      </c>
      <c r="AP149" s="28">
        <v>1312</v>
      </c>
      <c r="AQ149" s="28">
        <v>663</v>
      </c>
      <c r="AR149" s="28">
        <v>0</v>
      </c>
      <c r="AS149" s="28">
        <v>750</v>
      </c>
      <c r="AT149" s="28">
        <v>145</v>
      </c>
      <c r="AU149" s="28">
        <v>1860</v>
      </c>
      <c r="AV149" s="28">
        <v>56</v>
      </c>
      <c r="AW149" s="28">
        <v>8158</v>
      </c>
      <c r="AX149" s="28">
        <v>5755</v>
      </c>
      <c r="AY149" s="28">
        <v>232</v>
      </c>
      <c r="AZ149" s="28">
        <v>0</v>
      </c>
      <c r="BA149" s="28">
        <v>572</v>
      </c>
      <c r="BB149" s="28">
        <v>508</v>
      </c>
      <c r="BC149" s="28">
        <v>94</v>
      </c>
      <c r="BD149" s="28">
        <v>879</v>
      </c>
      <c r="BE149" s="28">
        <v>490</v>
      </c>
      <c r="BF149" s="28">
        <v>814</v>
      </c>
      <c r="BG149" s="56"/>
    </row>
    <row r="150" spans="2:59" x14ac:dyDescent="0.25">
      <c r="B150" s="30" t="s">
        <v>32</v>
      </c>
      <c r="C150" s="27">
        <v>5920858</v>
      </c>
      <c r="D150" s="27">
        <v>4968921</v>
      </c>
      <c r="E150" s="27">
        <v>786726</v>
      </c>
      <c r="F150" s="29">
        <v>145226</v>
      </c>
      <c r="G150" s="28">
        <v>819</v>
      </c>
      <c r="H150" s="28">
        <v>1051</v>
      </c>
      <c r="I150" s="28">
        <v>2988</v>
      </c>
      <c r="J150" s="28">
        <v>4381</v>
      </c>
      <c r="K150" s="28">
        <v>9840</v>
      </c>
      <c r="L150" s="28">
        <v>1903</v>
      </c>
      <c r="M150" s="28">
        <v>243</v>
      </c>
      <c r="N150" s="28">
        <v>314</v>
      </c>
      <c r="O150" s="28">
        <v>478</v>
      </c>
      <c r="P150" s="28">
        <v>8317</v>
      </c>
      <c r="Q150" s="28">
        <v>2492</v>
      </c>
      <c r="R150" s="28">
        <v>380</v>
      </c>
      <c r="S150" s="28">
        <v>830</v>
      </c>
      <c r="T150" s="28">
        <v>21277</v>
      </c>
      <c r="U150" s="28">
        <v>3351</v>
      </c>
      <c r="V150" s="28">
        <v>4708</v>
      </c>
      <c r="W150" s="28">
        <v>23427</v>
      </c>
      <c r="X150" s="28">
        <v>2552</v>
      </c>
      <c r="Y150" s="28">
        <v>2238</v>
      </c>
      <c r="Z150" s="28">
        <v>171</v>
      </c>
      <c r="AA150" s="28">
        <v>1359</v>
      </c>
      <c r="AB150" s="28">
        <v>1395</v>
      </c>
      <c r="AC150" s="28">
        <v>2610</v>
      </c>
      <c r="AD150" s="28">
        <v>1701</v>
      </c>
      <c r="AE150" s="28">
        <v>1183</v>
      </c>
      <c r="AF150" s="28" t="e">
        <f>NA()</f>
        <v>#N/A</v>
      </c>
      <c r="AG150" s="28">
        <v>220</v>
      </c>
      <c r="AH150" s="28">
        <v>2636</v>
      </c>
      <c r="AI150" s="28">
        <v>1060</v>
      </c>
      <c r="AJ150" s="28">
        <v>108</v>
      </c>
      <c r="AK150" s="28">
        <v>1320</v>
      </c>
      <c r="AL150" s="28">
        <v>150</v>
      </c>
      <c r="AM150" s="28">
        <v>2630</v>
      </c>
      <c r="AN150" s="28">
        <v>1825</v>
      </c>
      <c r="AO150" s="28">
        <v>848</v>
      </c>
      <c r="AP150" s="28">
        <v>2163</v>
      </c>
      <c r="AQ150" s="28">
        <v>4647</v>
      </c>
      <c r="AR150" s="28">
        <v>314</v>
      </c>
      <c r="AS150" s="28">
        <v>1639</v>
      </c>
      <c r="AT150" s="28">
        <v>0</v>
      </c>
      <c r="AU150" s="28">
        <v>954</v>
      </c>
      <c r="AV150" s="28">
        <v>512</v>
      </c>
      <c r="AW150" s="28">
        <v>3311</v>
      </c>
      <c r="AX150" s="28">
        <v>12884</v>
      </c>
      <c r="AY150" s="28">
        <v>1319</v>
      </c>
      <c r="AZ150" s="28">
        <v>498</v>
      </c>
      <c r="BA150" s="28">
        <v>3206</v>
      </c>
      <c r="BB150" s="28">
        <v>1107</v>
      </c>
      <c r="BC150" s="28">
        <v>177</v>
      </c>
      <c r="BD150" s="28">
        <v>1331</v>
      </c>
      <c r="BE150" s="28">
        <v>359</v>
      </c>
      <c r="BF150" s="28">
        <v>867</v>
      </c>
      <c r="BG150" s="56"/>
    </row>
    <row r="151" spans="2:59" x14ac:dyDescent="0.25">
      <c r="B151" s="30" t="s">
        <v>33</v>
      </c>
      <c r="C151" s="27">
        <v>978507</v>
      </c>
      <c r="D151" s="27">
        <v>821709</v>
      </c>
      <c r="E151" s="27">
        <v>117752</v>
      </c>
      <c r="F151" s="29">
        <v>35630</v>
      </c>
      <c r="G151" s="28">
        <v>212</v>
      </c>
      <c r="H151" s="28">
        <v>650</v>
      </c>
      <c r="I151" s="28">
        <v>1909</v>
      </c>
      <c r="J151" s="28">
        <v>672</v>
      </c>
      <c r="K151" s="28">
        <v>5756</v>
      </c>
      <c r="L151" s="28">
        <v>2185</v>
      </c>
      <c r="M151" s="28">
        <v>128</v>
      </c>
      <c r="N151" s="28">
        <v>71</v>
      </c>
      <c r="O151" s="28">
        <v>0</v>
      </c>
      <c r="P151" s="28">
        <v>1373</v>
      </c>
      <c r="Q151" s="28">
        <v>46</v>
      </c>
      <c r="R151" s="28">
        <v>0</v>
      </c>
      <c r="S151" s="28">
        <v>1458</v>
      </c>
      <c r="T151" s="28">
        <v>1094</v>
      </c>
      <c r="U151" s="28">
        <v>251</v>
      </c>
      <c r="V151" s="28">
        <v>169</v>
      </c>
      <c r="W151" s="28">
        <v>60</v>
      </c>
      <c r="X151" s="28">
        <v>321</v>
      </c>
      <c r="Y151" s="28">
        <v>85</v>
      </c>
      <c r="Z151" s="28">
        <v>76</v>
      </c>
      <c r="AA151" s="28">
        <v>51</v>
      </c>
      <c r="AB151" s="28">
        <v>59</v>
      </c>
      <c r="AC151" s="28">
        <v>648</v>
      </c>
      <c r="AD151" s="28">
        <v>1323</v>
      </c>
      <c r="AE151" s="28">
        <v>242</v>
      </c>
      <c r="AF151" s="28">
        <v>564</v>
      </c>
      <c r="AG151" s="28" t="e">
        <f>NA()</f>
        <v>#N/A</v>
      </c>
      <c r="AH151" s="28">
        <v>340</v>
      </c>
      <c r="AI151" s="28">
        <v>548</v>
      </c>
      <c r="AJ151" s="28">
        <v>0</v>
      </c>
      <c r="AK151" s="28">
        <v>0</v>
      </c>
      <c r="AL151" s="28">
        <v>660</v>
      </c>
      <c r="AM151" s="28">
        <v>246</v>
      </c>
      <c r="AN151" s="28">
        <v>1072</v>
      </c>
      <c r="AO151" s="28">
        <v>1677</v>
      </c>
      <c r="AP151" s="28">
        <v>89</v>
      </c>
      <c r="AQ151" s="28">
        <v>182</v>
      </c>
      <c r="AR151" s="28">
        <v>1620</v>
      </c>
      <c r="AS151" s="28">
        <v>419</v>
      </c>
      <c r="AT151" s="28">
        <v>0</v>
      </c>
      <c r="AU151" s="28">
        <v>110</v>
      </c>
      <c r="AV151" s="28">
        <v>295</v>
      </c>
      <c r="AW151" s="28">
        <v>111</v>
      </c>
      <c r="AX151" s="28">
        <v>2101</v>
      </c>
      <c r="AY151" s="28">
        <v>964</v>
      </c>
      <c r="AZ151" s="28">
        <v>0</v>
      </c>
      <c r="BA151" s="28">
        <v>497</v>
      </c>
      <c r="BB151" s="28">
        <v>3250</v>
      </c>
      <c r="BC151" s="28">
        <v>0</v>
      </c>
      <c r="BD151" s="28">
        <v>357</v>
      </c>
      <c r="BE151" s="28">
        <v>1689</v>
      </c>
      <c r="BF151" s="28">
        <v>11</v>
      </c>
      <c r="BG151" s="56"/>
    </row>
    <row r="152" spans="2:59" x14ac:dyDescent="0.25">
      <c r="B152" s="30" t="s">
        <v>34</v>
      </c>
      <c r="C152" s="27">
        <v>1802697</v>
      </c>
      <c r="D152" s="27">
        <v>1497138</v>
      </c>
      <c r="E152" s="27">
        <v>247005</v>
      </c>
      <c r="F152" s="29">
        <v>51290</v>
      </c>
      <c r="G152" s="28">
        <v>232</v>
      </c>
      <c r="H152" s="28">
        <v>35</v>
      </c>
      <c r="I152" s="28">
        <v>2322</v>
      </c>
      <c r="J152" s="28">
        <v>674</v>
      </c>
      <c r="K152" s="28">
        <v>4430</v>
      </c>
      <c r="L152" s="28">
        <v>4182</v>
      </c>
      <c r="M152" s="28">
        <v>361</v>
      </c>
      <c r="N152" s="28">
        <v>177</v>
      </c>
      <c r="O152" s="28">
        <v>0</v>
      </c>
      <c r="P152" s="28">
        <v>1775</v>
      </c>
      <c r="Q152" s="28">
        <v>1202</v>
      </c>
      <c r="R152" s="28">
        <v>257</v>
      </c>
      <c r="S152" s="28">
        <v>127</v>
      </c>
      <c r="T152" s="28">
        <v>1820</v>
      </c>
      <c r="U152" s="28">
        <v>639</v>
      </c>
      <c r="V152" s="28">
        <v>5536</v>
      </c>
      <c r="W152" s="28">
        <v>2484</v>
      </c>
      <c r="X152" s="28">
        <v>153</v>
      </c>
      <c r="Y152" s="28">
        <v>89</v>
      </c>
      <c r="Z152" s="28">
        <v>0</v>
      </c>
      <c r="AA152" s="28">
        <v>77</v>
      </c>
      <c r="AB152" s="28">
        <v>100</v>
      </c>
      <c r="AC152" s="28">
        <v>726</v>
      </c>
      <c r="AD152" s="28">
        <v>2254</v>
      </c>
      <c r="AE152" s="28">
        <v>823</v>
      </c>
      <c r="AF152" s="28">
        <v>2723</v>
      </c>
      <c r="AG152" s="28">
        <v>112</v>
      </c>
      <c r="AH152" s="28" t="e">
        <f>NA()</f>
        <v>#N/A</v>
      </c>
      <c r="AI152" s="28">
        <v>232</v>
      </c>
      <c r="AJ152" s="28">
        <v>0</v>
      </c>
      <c r="AK152" s="28">
        <v>143</v>
      </c>
      <c r="AL152" s="28">
        <v>831</v>
      </c>
      <c r="AM152" s="28">
        <v>111</v>
      </c>
      <c r="AN152" s="28">
        <v>442</v>
      </c>
      <c r="AO152" s="28">
        <v>777</v>
      </c>
      <c r="AP152" s="28">
        <v>1232</v>
      </c>
      <c r="AQ152" s="28">
        <v>702</v>
      </c>
      <c r="AR152" s="28">
        <v>506</v>
      </c>
      <c r="AS152" s="28">
        <v>345</v>
      </c>
      <c r="AT152" s="28">
        <v>0</v>
      </c>
      <c r="AU152" s="28">
        <v>65</v>
      </c>
      <c r="AV152" s="28">
        <v>2936</v>
      </c>
      <c r="AW152" s="28">
        <v>77</v>
      </c>
      <c r="AX152" s="28">
        <v>4445</v>
      </c>
      <c r="AY152" s="28">
        <v>537</v>
      </c>
      <c r="AZ152" s="28">
        <v>0</v>
      </c>
      <c r="BA152" s="28">
        <v>772</v>
      </c>
      <c r="BB152" s="28">
        <v>1230</v>
      </c>
      <c r="BC152" s="28">
        <v>73</v>
      </c>
      <c r="BD152" s="28">
        <v>1046</v>
      </c>
      <c r="BE152" s="28">
        <v>1478</v>
      </c>
      <c r="BF152" s="28">
        <v>0</v>
      </c>
      <c r="BG152" s="56"/>
    </row>
    <row r="153" spans="2:59" x14ac:dyDescent="0.25">
      <c r="B153" s="30" t="s">
        <v>35</v>
      </c>
      <c r="C153" s="27">
        <v>2667364</v>
      </c>
      <c r="D153" s="27">
        <v>2030410</v>
      </c>
      <c r="E153" s="27">
        <v>517261</v>
      </c>
      <c r="F153" s="29">
        <v>102677</v>
      </c>
      <c r="G153" s="28">
        <v>150</v>
      </c>
      <c r="H153" s="28">
        <v>511</v>
      </c>
      <c r="I153" s="28">
        <v>7818</v>
      </c>
      <c r="J153" s="28">
        <v>530</v>
      </c>
      <c r="K153" s="28">
        <v>35472</v>
      </c>
      <c r="L153" s="28">
        <v>2935</v>
      </c>
      <c r="M153" s="28">
        <v>648</v>
      </c>
      <c r="N153" s="28">
        <v>0</v>
      </c>
      <c r="O153" s="28">
        <v>0</v>
      </c>
      <c r="P153" s="28">
        <v>3579</v>
      </c>
      <c r="Q153" s="28">
        <v>1187</v>
      </c>
      <c r="R153" s="28">
        <v>4363</v>
      </c>
      <c r="S153" s="28">
        <v>1686</v>
      </c>
      <c r="T153" s="28">
        <v>1711</v>
      </c>
      <c r="U153" s="28">
        <v>739</v>
      </c>
      <c r="V153" s="28">
        <v>543</v>
      </c>
      <c r="W153" s="28">
        <v>453</v>
      </c>
      <c r="X153" s="28">
        <v>569</v>
      </c>
      <c r="Y153" s="28">
        <v>733</v>
      </c>
      <c r="Z153" s="28">
        <v>0</v>
      </c>
      <c r="AA153" s="28">
        <v>485</v>
      </c>
      <c r="AB153" s="28">
        <v>1275</v>
      </c>
      <c r="AC153" s="28">
        <v>2202</v>
      </c>
      <c r="AD153" s="28">
        <v>805</v>
      </c>
      <c r="AE153" s="28">
        <v>946</v>
      </c>
      <c r="AF153" s="28">
        <v>1747</v>
      </c>
      <c r="AG153" s="28">
        <v>770</v>
      </c>
      <c r="AH153" s="28">
        <v>1129</v>
      </c>
      <c r="AI153" s="28" t="e">
        <f>NA()</f>
        <v>#N/A</v>
      </c>
      <c r="AJ153" s="28">
        <v>59</v>
      </c>
      <c r="AK153" s="28">
        <v>1528</v>
      </c>
      <c r="AL153" s="28">
        <v>1220</v>
      </c>
      <c r="AM153" s="28">
        <v>1204</v>
      </c>
      <c r="AN153" s="28">
        <v>957</v>
      </c>
      <c r="AO153" s="28">
        <v>37</v>
      </c>
      <c r="AP153" s="28">
        <v>1554</v>
      </c>
      <c r="AQ153" s="28">
        <v>886</v>
      </c>
      <c r="AR153" s="28">
        <v>2629</v>
      </c>
      <c r="AS153" s="28">
        <v>1567</v>
      </c>
      <c r="AT153" s="28">
        <v>167</v>
      </c>
      <c r="AU153" s="28">
        <v>312</v>
      </c>
      <c r="AV153" s="28">
        <v>1203</v>
      </c>
      <c r="AW153" s="28">
        <v>706</v>
      </c>
      <c r="AX153" s="28">
        <v>5224</v>
      </c>
      <c r="AY153" s="28">
        <v>4500</v>
      </c>
      <c r="AZ153" s="28">
        <v>197</v>
      </c>
      <c r="BA153" s="28">
        <v>1832</v>
      </c>
      <c r="BB153" s="28">
        <v>3290</v>
      </c>
      <c r="BC153" s="28">
        <v>56</v>
      </c>
      <c r="BD153" s="28">
        <v>419</v>
      </c>
      <c r="BE153" s="28">
        <v>144</v>
      </c>
      <c r="BF153" s="28">
        <v>502</v>
      </c>
      <c r="BG153" s="56"/>
    </row>
    <row r="154" spans="2:59" x14ac:dyDescent="0.25">
      <c r="B154" s="30" t="s">
        <v>36</v>
      </c>
      <c r="C154" s="27">
        <v>1303865</v>
      </c>
      <c r="D154" s="27">
        <v>1118359</v>
      </c>
      <c r="E154" s="27">
        <v>141213</v>
      </c>
      <c r="F154" s="29">
        <v>39367</v>
      </c>
      <c r="G154" s="28">
        <v>152</v>
      </c>
      <c r="H154" s="28">
        <v>0</v>
      </c>
      <c r="I154" s="28">
        <v>544</v>
      </c>
      <c r="J154" s="28">
        <v>0</v>
      </c>
      <c r="K154" s="28">
        <v>1692</v>
      </c>
      <c r="L154" s="28">
        <v>240</v>
      </c>
      <c r="M154" s="28">
        <v>3134</v>
      </c>
      <c r="N154" s="28">
        <v>0</v>
      </c>
      <c r="O154" s="28">
        <v>298</v>
      </c>
      <c r="P154" s="28">
        <v>1659</v>
      </c>
      <c r="Q154" s="28">
        <v>0</v>
      </c>
      <c r="R154" s="28">
        <v>51</v>
      </c>
      <c r="S154" s="28">
        <v>66</v>
      </c>
      <c r="T154" s="28">
        <v>850</v>
      </c>
      <c r="U154" s="28">
        <v>23</v>
      </c>
      <c r="V154" s="28">
        <v>109</v>
      </c>
      <c r="W154" s="28">
        <v>57</v>
      </c>
      <c r="X154" s="28">
        <v>0</v>
      </c>
      <c r="Y154" s="28">
        <v>19</v>
      </c>
      <c r="Z154" s="28">
        <v>3242</v>
      </c>
      <c r="AA154" s="28">
        <v>49</v>
      </c>
      <c r="AB154" s="28">
        <v>13752</v>
      </c>
      <c r="AC154" s="28">
        <v>230</v>
      </c>
      <c r="AD154" s="28">
        <v>240</v>
      </c>
      <c r="AE154" s="28">
        <v>25</v>
      </c>
      <c r="AF154" s="28">
        <v>295</v>
      </c>
      <c r="AG154" s="28">
        <v>486</v>
      </c>
      <c r="AH154" s="28">
        <v>0</v>
      </c>
      <c r="AI154" s="28">
        <v>95</v>
      </c>
      <c r="AJ154" s="28" t="e">
        <f>NA()</f>
        <v>#N/A</v>
      </c>
      <c r="AK154" s="28">
        <v>540</v>
      </c>
      <c r="AL154" s="28">
        <v>276</v>
      </c>
      <c r="AM154" s="28">
        <v>2462</v>
      </c>
      <c r="AN154" s="28">
        <v>471</v>
      </c>
      <c r="AO154" s="28">
        <v>0</v>
      </c>
      <c r="AP154" s="28">
        <v>28</v>
      </c>
      <c r="AQ154" s="28">
        <v>0</v>
      </c>
      <c r="AR154" s="28">
        <v>508</v>
      </c>
      <c r="AS154" s="28">
        <v>674</v>
      </c>
      <c r="AT154" s="28">
        <v>988</v>
      </c>
      <c r="AU154" s="28">
        <v>51</v>
      </c>
      <c r="AV154" s="28">
        <v>0</v>
      </c>
      <c r="AW154" s="28">
        <v>372</v>
      </c>
      <c r="AX154" s="28">
        <v>1570</v>
      </c>
      <c r="AY154" s="28">
        <v>279</v>
      </c>
      <c r="AZ154" s="28">
        <v>2566</v>
      </c>
      <c r="BA154" s="28">
        <v>745</v>
      </c>
      <c r="BB154" s="28">
        <v>261</v>
      </c>
      <c r="BC154" s="28">
        <v>0</v>
      </c>
      <c r="BD154" s="28">
        <v>268</v>
      </c>
      <c r="BE154" s="28">
        <v>0</v>
      </c>
      <c r="BF154" s="28">
        <v>56</v>
      </c>
      <c r="BG154" s="56"/>
    </row>
    <row r="155" spans="2:59" x14ac:dyDescent="0.25">
      <c r="B155" s="30" t="s">
        <v>37</v>
      </c>
      <c r="C155" s="26">
        <v>8709933</v>
      </c>
      <c r="D155" s="26">
        <v>7841470</v>
      </c>
      <c r="E155" s="26">
        <v>684482</v>
      </c>
      <c r="F155" s="29">
        <v>127369</v>
      </c>
      <c r="G155" s="28">
        <v>616</v>
      </c>
      <c r="H155" s="28">
        <v>383</v>
      </c>
      <c r="I155" s="28">
        <v>1625</v>
      </c>
      <c r="J155" s="28">
        <v>258</v>
      </c>
      <c r="K155" s="28">
        <v>8777</v>
      </c>
      <c r="L155" s="28">
        <v>807</v>
      </c>
      <c r="M155" s="28">
        <v>2503</v>
      </c>
      <c r="N155" s="28">
        <v>1543</v>
      </c>
      <c r="O155" s="28">
        <v>431</v>
      </c>
      <c r="P155" s="28">
        <v>9841</v>
      </c>
      <c r="Q155" s="28">
        <v>4588</v>
      </c>
      <c r="R155" s="28">
        <v>385</v>
      </c>
      <c r="S155" s="28">
        <v>91</v>
      </c>
      <c r="T155" s="28">
        <v>2656</v>
      </c>
      <c r="U155" s="28">
        <v>402</v>
      </c>
      <c r="V155" s="28">
        <v>332</v>
      </c>
      <c r="W155" s="28">
        <v>442</v>
      </c>
      <c r="X155" s="28">
        <v>91</v>
      </c>
      <c r="Y155" s="28">
        <v>249</v>
      </c>
      <c r="Z155" s="28">
        <v>95</v>
      </c>
      <c r="AA155" s="28">
        <v>4231</v>
      </c>
      <c r="AB155" s="28">
        <v>2626</v>
      </c>
      <c r="AC155" s="28">
        <v>1070</v>
      </c>
      <c r="AD155" s="28">
        <v>322</v>
      </c>
      <c r="AE155" s="28">
        <v>450</v>
      </c>
      <c r="AF155" s="28">
        <v>727</v>
      </c>
      <c r="AG155" s="28">
        <v>122</v>
      </c>
      <c r="AH155" s="28">
        <v>261</v>
      </c>
      <c r="AI155" s="28">
        <v>874</v>
      </c>
      <c r="AJ155" s="28">
        <v>705</v>
      </c>
      <c r="AK155" s="28" t="e">
        <f>NA()</f>
        <v>#N/A</v>
      </c>
      <c r="AL155" s="28">
        <v>421</v>
      </c>
      <c r="AM155" s="28">
        <v>41374</v>
      </c>
      <c r="AN155" s="28">
        <v>3052</v>
      </c>
      <c r="AO155" s="28">
        <v>0</v>
      </c>
      <c r="AP155" s="28">
        <v>1584</v>
      </c>
      <c r="AQ155" s="28">
        <v>32</v>
      </c>
      <c r="AR155" s="28">
        <v>613</v>
      </c>
      <c r="AS155" s="28">
        <v>22225</v>
      </c>
      <c r="AT155" s="28">
        <v>332</v>
      </c>
      <c r="AU155" s="28">
        <v>1134</v>
      </c>
      <c r="AV155" s="28">
        <v>0</v>
      </c>
      <c r="AW155" s="28">
        <v>852</v>
      </c>
      <c r="AX155" s="28">
        <v>3434</v>
      </c>
      <c r="AY155" s="28">
        <v>178</v>
      </c>
      <c r="AZ155" s="28">
        <v>57</v>
      </c>
      <c r="BA155" s="28">
        <v>2670</v>
      </c>
      <c r="BB155" s="28">
        <v>964</v>
      </c>
      <c r="BC155" s="28">
        <v>358</v>
      </c>
      <c r="BD155" s="28">
        <v>586</v>
      </c>
      <c r="BE155" s="28">
        <v>0</v>
      </c>
      <c r="BF155" s="28">
        <v>2732</v>
      </c>
      <c r="BG155" s="56"/>
    </row>
    <row r="156" spans="2:59" x14ac:dyDescent="0.25">
      <c r="B156" s="30" t="s">
        <v>38</v>
      </c>
      <c r="C156" s="26">
        <v>2039549</v>
      </c>
      <c r="D156" s="26">
        <v>1735950</v>
      </c>
      <c r="E156" s="26">
        <v>220663</v>
      </c>
      <c r="F156" s="29">
        <v>73605</v>
      </c>
      <c r="G156" s="28">
        <v>751</v>
      </c>
      <c r="H156" s="28">
        <v>969</v>
      </c>
      <c r="I156" s="28">
        <v>6117</v>
      </c>
      <c r="J156" s="28">
        <v>77</v>
      </c>
      <c r="K156" s="28">
        <v>6547</v>
      </c>
      <c r="L156" s="28">
        <v>2852</v>
      </c>
      <c r="M156" s="28">
        <v>25</v>
      </c>
      <c r="N156" s="28">
        <v>391</v>
      </c>
      <c r="O156" s="28">
        <v>56</v>
      </c>
      <c r="P156" s="28">
        <v>3259</v>
      </c>
      <c r="Q156" s="28">
        <v>1977</v>
      </c>
      <c r="R156" s="28">
        <v>122</v>
      </c>
      <c r="S156" s="28">
        <v>755</v>
      </c>
      <c r="T156" s="28">
        <v>526</v>
      </c>
      <c r="U156" s="28">
        <v>465</v>
      </c>
      <c r="V156" s="28">
        <v>0</v>
      </c>
      <c r="W156" s="28">
        <v>751</v>
      </c>
      <c r="X156" s="28">
        <v>739</v>
      </c>
      <c r="Y156" s="28">
        <v>65</v>
      </c>
      <c r="Z156" s="28">
        <v>94</v>
      </c>
      <c r="AA156" s="28">
        <v>1968</v>
      </c>
      <c r="AB156" s="28">
        <v>2076</v>
      </c>
      <c r="AC156" s="28">
        <v>1460</v>
      </c>
      <c r="AD156" s="28">
        <v>179</v>
      </c>
      <c r="AE156" s="28">
        <v>719</v>
      </c>
      <c r="AF156" s="28">
        <v>138</v>
      </c>
      <c r="AG156" s="28">
        <v>1003</v>
      </c>
      <c r="AH156" s="28">
        <v>530</v>
      </c>
      <c r="AI156" s="28">
        <v>4192</v>
      </c>
      <c r="AJ156" s="28">
        <v>79</v>
      </c>
      <c r="AK156" s="28">
        <v>160</v>
      </c>
      <c r="AL156" s="28" t="e">
        <f>NA()</f>
        <v>#N/A</v>
      </c>
      <c r="AM156" s="28">
        <v>784</v>
      </c>
      <c r="AN156" s="28">
        <v>1793</v>
      </c>
      <c r="AO156" s="28">
        <v>79</v>
      </c>
      <c r="AP156" s="28">
        <v>1712</v>
      </c>
      <c r="AQ156" s="28">
        <v>1182</v>
      </c>
      <c r="AR156" s="28">
        <v>1659</v>
      </c>
      <c r="AS156" s="28">
        <v>809</v>
      </c>
      <c r="AT156" s="28">
        <v>46</v>
      </c>
      <c r="AU156" s="28">
        <v>152</v>
      </c>
      <c r="AV156" s="28">
        <v>204</v>
      </c>
      <c r="AW156" s="28">
        <v>1269</v>
      </c>
      <c r="AX156" s="28">
        <v>18511</v>
      </c>
      <c r="AY156" s="28">
        <v>1601</v>
      </c>
      <c r="AZ156" s="28">
        <v>309</v>
      </c>
      <c r="BA156" s="28">
        <v>290</v>
      </c>
      <c r="BB156" s="28">
        <v>3004</v>
      </c>
      <c r="BC156" s="28">
        <v>0</v>
      </c>
      <c r="BD156" s="28">
        <v>407</v>
      </c>
      <c r="BE156" s="28">
        <v>752</v>
      </c>
      <c r="BF156" s="28">
        <v>632</v>
      </c>
      <c r="BG156" s="56"/>
    </row>
    <row r="157" spans="2:59" x14ac:dyDescent="0.25">
      <c r="B157" s="30" t="s">
        <v>39</v>
      </c>
      <c r="C157" s="26">
        <v>19171916</v>
      </c>
      <c r="D157" s="26">
        <v>16976205</v>
      </c>
      <c r="E157" s="26">
        <v>1779540</v>
      </c>
      <c r="F157" s="29">
        <v>269427</v>
      </c>
      <c r="G157" s="28">
        <v>1310</v>
      </c>
      <c r="H157" s="28">
        <v>5070</v>
      </c>
      <c r="I157" s="28">
        <v>2649</v>
      </c>
      <c r="J157" s="28">
        <v>362</v>
      </c>
      <c r="K157" s="28">
        <v>25177</v>
      </c>
      <c r="L157" s="28">
        <v>3135</v>
      </c>
      <c r="M157" s="28">
        <v>15338</v>
      </c>
      <c r="N157" s="28">
        <v>2603</v>
      </c>
      <c r="O157" s="28">
        <v>1983</v>
      </c>
      <c r="P157" s="28">
        <v>30553</v>
      </c>
      <c r="Q157" s="28">
        <v>7676</v>
      </c>
      <c r="R157" s="28">
        <v>259</v>
      </c>
      <c r="S157" s="28">
        <v>198</v>
      </c>
      <c r="T157" s="28">
        <v>6533</v>
      </c>
      <c r="U157" s="28">
        <v>2497</v>
      </c>
      <c r="V157" s="28">
        <v>477</v>
      </c>
      <c r="W157" s="28">
        <v>1189</v>
      </c>
      <c r="X157" s="28">
        <v>804</v>
      </c>
      <c r="Y157" s="28">
        <v>1321</v>
      </c>
      <c r="Z157" s="28">
        <v>2270</v>
      </c>
      <c r="AA157" s="28">
        <v>5912</v>
      </c>
      <c r="AB157" s="28">
        <v>16855</v>
      </c>
      <c r="AC157" s="28">
        <v>4779</v>
      </c>
      <c r="AD157" s="28">
        <v>1649</v>
      </c>
      <c r="AE157" s="28">
        <v>872</v>
      </c>
      <c r="AF157" s="28">
        <v>1870</v>
      </c>
      <c r="AG157" s="28">
        <v>237</v>
      </c>
      <c r="AH157" s="28">
        <v>886</v>
      </c>
      <c r="AI157" s="28">
        <v>2077</v>
      </c>
      <c r="AJ157" s="28">
        <v>2636</v>
      </c>
      <c r="AK157" s="28">
        <v>35333</v>
      </c>
      <c r="AL157" s="28">
        <v>829</v>
      </c>
      <c r="AM157" s="28" t="e">
        <f>NA()</f>
        <v>#N/A</v>
      </c>
      <c r="AN157" s="28">
        <v>13322</v>
      </c>
      <c r="AO157" s="28">
        <v>0</v>
      </c>
      <c r="AP157" s="28">
        <v>6510</v>
      </c>
      <c r="AQ157" s="28">
        <v>2298</v>
      </c>
      <c r="AR157" s="28">
        <v>2284</v>
      </c>
      <c r="AS157" s="28">
        <v>20514</v>
      </c>
      <c r="AT157" s="28">
        <v>1913</v>
      </c>
      <c r="AU157" s="28">
        <v>7161</v>
      </c>
      <c r="AV157" s="28">
        <v>521</v>
      </c>
      <c r="AW157" s="28">
        <v>1730</v>
      </c>
      <c r="AX157" s="28">
        <v>9692</v>
      </c>
      <c r="AY157" s="28">
        <v>910</v>
      </c>
      <c r="AZ157" s="28">
        <v>2900</v>
      </c>
      <c r="BA157" s="28">
        <v>8881</v>
      </c>
      <c r="BB157" s="28">
        <v>2503</v>
      </c>
      <c r="BC157" s="28">
        <v>444</v>
      </c>
      <c r="BD157" s="28">
        <v>2354</v>
      </c>
      <c r="BE157" s="28">
        <v>151</v>
      </c>
      <c r="BF157" s="28">
        <v>6740</v>
      </c>
      <c r="BG157" s="56"/>
    </row>
    <row r="158" spans="2:59" x14ac:dyDescent="0.25">
      <c r="B158" s="30" t="s">
        <v>40</v>
      </c>
      <c r="C158" s="26">
        <v>9443000</v>
      </c>
      <c r="D158" s="26">
        <v>7982017</v>
      </c>
      <c r="E158" s="26">
        <v>1141001</v>
      </c>
      <c r="F158" s="29">
        <v>263256</v>
      </c>
      <c r="G158" s="28">
        <v>3044</v>
      </c>
      <c r="H158" s="28">
        <v>1618</v>
      </c>
      <c r="I158" s="28">
        <v>2847</v>
      </c>
      <c r="J158" s="28">
        <v>550</v>
      </c>
      <c r="K158" s="28">
        <v>16699</v>
      </c>
      <c r="L158" s="28">
        <v>1842</v>
      </c>
      <c r="M158" s="28">
        <v>3752</v>
      </c>
      <c r="N158" s="28">
        <v>479</v>
      </c>
      <c r="O158" s="28">
        <v>1691</v>
      </c>
      <c r="P158" s="28">
        <v>28983</v>
      </c>
      <c r="Q158" s="28">
        <v>15943</v>
      </c>
      <c r="R158" s="28">
        <v>1567</v>
      </c>
      <c r="S158" s="28">
        <v>724</v>
      </c>
      <c r="T158" s="28">
        <v>5657</v>
      </c>
      <c r="U158" s="28">
        <v>4132</v>
      </c>
      <c r="V158" s="28">
        <v>1077</v>
      </c>
      <c r="W158" s="28">
        <v>2192</v>
      </c>
      <c r="X158" s="28">
        <v>4419</v>
      </c>
      <c r="Y158" s="28">
        <v>2180</v>
      </c>
      <c r="Z158" s="28">
        <v>2259</v>
      </c>
      <c r="AA158" s="28">
        <v>9881</v>
      </c>
      <c r="AB158" s="28">
        <v>4052</v>
      </c>
      <c r="AC158" s="28">
        <v>5789</v>
      </c>
      <c r="AD158" s="28">
        <v>1839</v>
      </c>
      <c r="AE158" s="28">
        <v>1187</v>
      </c>
      <c r="AF158" s="28">
        <v>1932</v>
      </c>
      <c r="AG158" s="28">
        <v>230</v>
      </c>
      <c r="AH158" s="28">
        <v>516</v>
      </c>
      <c r="AI158" s="28">
        <v>698</v>
      </c>
      <c r="AJ158" s="28">
        <v>2130</v>
      </c>
      <c r="AK158" s="28">
        <v>7195</v>
      </c>
      <c r="AL158" s="28">
        <v>1186</v>
      </c>
      <c r="AM158" s="28">
        <v>19406</v>
      </c>
      <c r="AN158" s="28" t="e">
        <f>NA()</f>
        <v>#N/A</v>
      </c>
      <c r="AO158" s="28">
        <v>243</v>
      </c>
      <c r="AP158" s="28">
        <v>8661</v>
      </c>
      <c r="AQ158" s="28">
        <v>1453</v>
      </c>
      <c r="AR158" s="28">
        <v>1796</v>
      </c>
      <c r="AS158" s="28">
        <v>11155</v>
      </c>
      <c r="AT158" s="28">
        <v>97</v>
      </c>
      <c r="AU158" s="28">
        <v>23196</v>
      </c>
      <c r="AV158" s="28">
        <v>362</v>
      </c>
      <c r="AW158" s="28">
        <v>8685</v>
      </c>
      <c r="AX158" s="28">
        <v>14329</v>
      </c>
      <c r="AY158" s="28">
        <v>790</v>
      </c>
      <c r="AZ158" s="28">
        <v>350</v>
      </c>
      <c r="BA158" s="28">
        <v>25662</v>
      </c>
      <c r="BB158" s="28">
        <v>2874</v>
      </c>
      <c r="BC158" s="28">
        <v>3025</v>
      </c>
      <c r="BD158" s="28">
        <v>2012</v>
      </c>
      <c r="BE158" s="28">
        <v>870</v>
      </c>
      <c r="BF158" s="28">
        <v>1950</v>
      </c>
      <c r="BG158" s="56"/>
    </row>
    <row r="159" spans="2:59" x14ac:dyDescent="0.25">
      <c r="B159" s="30" t="s">
        <v>41</v>
      </c>
      <c r="C159" s="26">
        <v>665654</v>
      </c>
      <c r="D159" s="26">
        <v>556222</v>
      </c>
      <c r="E159" s="26">
        <v>75720</v>
      </c>
      <c r="F159" s="29">
        <v>30100</v>
      </c>
      <c r="G159" s="28">
        <v>109</v>
      </c>
      <c r="H159" s="28">
        <v>1066</v>
      </c>
      <c r="I159" s="28">
        <v>662</v>
      </c>
      <c r="J159" s="28">
        <v>168</v>
      </c>
      <c r="K159" s="28">
        <v>1411</v>
      </c>
      <c r="L159" s="28">
        <v>873</v>
      </c>
      <c r="M159" s="28">
        <v>30</v>
      </c>
      <c r="N159" s="28">
        <v>0</v>
      </c>
      <c r="O159" s="28">
        <v>175</v>
      </c>
      <c r="P159" s="28">
        <v>492</v>
      </c>
      <c r="Q159" s="28">
        <v>799</v>
      </c>
      <c r="R159" s="28">
        <v>53</v>
      </c>
      <c r="S159" s="28">
        <v>69</v>
      </c>
      <c r="T159" s="28">
        <v>39</v>
      </c>
      <c r="U159" s="28">
        <v>45</v>
      </c>
      <c r="V159" s="28">
        <v>289</v>
      </c>
      <c r="W159" s="28">
        <v>114</v>
      </c>
      <c r="X159" s="28">
        <v>97</v>
      </c>
      <c r="Y159" s="28">
        <v>374</v>
      </c>
      <c r="Z159" s="28">
        <v>0</v>
      </c>
      <c r="AA159" s="28">
        <v>121</v>
      </c>
      <c r="AB159" s="28">
        <v>52</v>
      </c>
      <c r="AC159" s="28">
        <v>298</v>
      </c>
      <c r="AD159" s="28">
        <v>12350</v>
      </c>
      <c r="AE159" s="28">
        <v>0</v>
      </c>
      <c r="AF159" s="28">
        <v>197</v>
      </c>
      <c r="AG159" s="28">
        <v>1236</v>
      </c>
      <c r="AH159" s="28">
        <v>328</v>
      </c>
      <c r="AI159" s="28">
        <v>382</v>
      </c>
      <c r="AJ159" s="28">
        <v>0</v>
      </c>
      <c r="AK159" s="28">
        <v>144</v>
      </c>
      <c r="AL159" s="28">
        <v>380</v>
      </c>
      <c r="AM159" s="28">
        <v>188</v>
      </c>
      <c r="AN159" s="28">
        <v>637</v>
      </c>
      <c r="AO159" s="28" t="e">
        <f>NA()</f>
        <v>#N/A</v>
      </c>
      <c r="AP159" s="28">
        <v>134</v>
      </c>
      <c r="AQ159" s="28">
        <v>108</v>
      </c>
      <c r="AR159" s="28">
        <v>313</v>
      </c>
      <c r="AS159" s="28">
        <v>392</v>
      </c>
      <c r="AT159" s="28">
        <v>0</v>
      </c>
      <c r="AU159" s="28">
        <v>0</v>
      </c>
      <c r="AV159" s="28">
        <v>1038</v>
      </c>
      <c r="AW159" s="28">
        <v>273</v>
      </c>
      <c r="AX159" s="28">
        <v>2513</v>
      </c>
      <c r="AY159" s="28">
        <v>462</v>
      </c>
      <c r="AZ159" s="28">
        <v>0</v>
      </c>
      <c r="BA159" s="28">
        <v>25</v>
      </c>
      <c r="BB159" s="28">
        <v>696</v>
      </c>
      <c r="BC159" s="28">
        <v>0</v>
      </c>
      <c r="BD159" s="28">
        <v>749</v>
      </c>
      <c r="BE159" s="28">
        <v>219</v>
      </c>
      <c r="BF159" s="28">
        <v>0</v>
      </c>
      <c r="BG159" s="56"/>
    </row>
    <row r="160" spans="2:59" x14ac:dyDescent="0.25">
      <c r="B160" s="30" t="s">
        <v>42</v>
      </c>
      <c r="C160" s="26">
        <v>11405101</v>
      </c>
      <c r="D160" s="26">
        <v>9745227</v>
      </c>
      <c r="E160" s="26">
        <v>1453401</v>
      </c>
      <c r="F160" s="29">
        <v>172633</v>
      </c>
      <c r="G160" s="28">
        <v>1289</v>
      </c>
      <c r="H160" s="28">
        <v>1556</v>
      </c>
      <c r="I160" s="28">
        <v>4715</v>
      </c>
      <c r="J160" s="28">
        <v>434</v>
      </c>
      <c r="K160" s="28">
        <v>8997</v>
      </c>
      <c r="L160" s="28">
        <v>2859</v>
      </c>
      <c r="M160" s="28">
        <v>1307</v>
      </c>
      <c r="N160" s="28">
        <v>15</v>
      </c>
      <c r="O160" s="28">
        <v>972</v>
      </c>
      <c r="P160" s="28">
        <v>16495</v>
      </c>
      <c r="Q160" s="28">
        <v>9502</v>
      </c>
      <c r="R160" s="28">
        <v>436</v>
      </c>
      <c r="S160" s="28">
        <v>564</v>
      </c>
      <c r="T160" s="28">
        <v>7092</v>
      </c>
      <c r="U160" s="28">
        <v>9438</v>
      </c>
      <c r="V160" s="28">
        <v>1270</v>
      </c>
      <c r="W160" s="28">
        <v>1016</v>
      </c>
      <c r="X160" s="28">
        <v>9159</v>
      </c>
      <c r="Y160" s="28">
        <v>743</v>
      </c>
      <c r="Z160" s="28">
        <v>291</v>
      </c>
      <c r="AA160" s="28">
        <v>3828</v>
      </c>
      <c r="AB160" s="28">
        <v>3686</v>
      </c>
      <c r="AC160" s="28">
        <v>15130</v>
      </c>
      <c r="AD160" s="28">
        <v>2298</v>
      </c>
      <c r="AE160" s="28">
        <v>89</v>
      </c>
      <c r="AF160" s="28">
        <v>1171</v>
      </c>
      <c r="AG160" s="28">
        <v>460</v>
      </c>
      <c r="AH160" s="28">
        <v>1531</v>
      </c>
      <c r="AI160" s="28">
        <v>2240</v>
      </c>
      <c r="AJ160" s="28">
        <v>175</v>
      </c>
      <c r="AK160" s="28">
        <v>2465</v>
      </c>
      <c r="AL160" s="28">
        <v>515</v>
      </c>
      <c r="AM160" s="28">
        <v>5988</v>
      </c>
      <c r="AN160" s="28">
        <v>5985</v>
      </c>
      <c r="AO160" s="28">
        <v>26</v>
      </c>
      <c r="AP160" s="28" t="e">
        <f>NA()</f>
        <v>#N/A</v>
      </c>
      <c r="AQ160" s="28">
        <v>1228</v>
      </c>
      <c r="AR160" s="28">
        <v>342</v>
      </c>
      <c r="AS160" s="28">
        <v>12012</v>
      </c>
      <c r="AT160" s="28">
        <v>444</v>
      </c>
      <c r="AU160" s="28">
        <v>2479</v>
      </c>
      <c r="AV160" s="28">
        <v>207</v>
      </c>
      <c r="AW160" s="28">
        <v>4987</v>
      </c>
      <c r="AX160" s="28">
        <v>7465</v>
      </c>
      <c r="AY160" s="28">
        <v>485</v>
      </c>
      <c r="AZ160" s="28">
        <v>182</v>
      </c>
      <c r="BA160" s="28">
        <v>6769</v>
      </c>
      <c r="BB160" s="28">
        <v>2567</v>
      </c>
      <c r="BC160" s="28">
        <v>7814</v>
      </c>
      <c r="BD160" s="28">
        <v>1771</v>
      </c>
      <c r="BE160" s="28">
        <v>144</v>
      </c>
      <c r="BF160" s="28">
        <v>2140</v>
      </c>
      <c r="BG160" s="56"/>
    </row>
    <row r="161" spans="2:59" x14ac:dyDescent="0.25">
      <c r="B161" s="30" t="s">
        <v>43</v>
      </c>
      <c r="C161" s="26">
        <v>3716264</v>
      </c>
      <c r="D161" s="26">
        <v>3065497</v>
      </c>
      <c r="E161" s="26">
        <v>528824</v>
      </c>
      <c r="F161" s="29">
        <v>106511</v>
      </c>
      <c r="G161" s="28">
        <v>1612</v>
      </c>
      <c r="H161" s="28">
        <v>1397</v>
      </c>
      <c r="I161" s="28">
        <v>2759</v>
      </c>
      <c r="J161" s="28">
        <v>5873</v>
      </c>
      <c r="K161" s="28">
        <v>9429</v>
      </c>
      <c r="L161" s="28">
        <v>3184</v>
      </c>
      <c r="M161" s="28">
        <v>68</v>
      </c>
      <c r="N161" s="28">
        <v>109</v>
      </c>
      <c r="O161" s="28">
        <v>0</v>
      </c>
      <c r="P161" s="28">
        <v>5438</v>
      </c>
      <c r="Q161" s="28">
        <v>3159</v>
      </c>
      <c r="R161" s="28">
        <v>773</v>
      </c>
      <c r="S161" s="28">
        <v>611</v>
      </c>
      <c r="T161" s="28">
        <v>2679</v>
      </c>
      <c r="U161" s="28">
        <v>957</v>
      </c>
      <c r="V161" s="28">
        <v>1108</v>
      </c>
      <c r="W161" s="28">
        <v>5024</v>
      </c>
      <c r="X161" s="28">
        <v>877</v>
      </c>
      <c r="Y161" s="28">
        <v>2208</v>
      </c>
      <c r="Z161" s="28">
        <v>298</v>
      </c>
      <c r="AA161" s="28">
        <v>382</v>
      </c>
      <c r="AB161" s="28">
        <v>465</v>
      </c>
      <c r="AC161" s="28">
        <v>1047</v>
      </c>
      <c r="AD161" s="28">
        <v>599</v>
      </c>
      <c r="AE161" s="28">
        <v>1733</v>
      </c>
      <c r="AF161" s="28">
        <v>4102</v>
      </c>
      <c r="AG161" s="28">
        <v>448</v>
      </c>
      <c r="AH161" s="28">
        <v>829</v>
      </c>
      <c r="AI161" s="28">
        <v>1079</v>
      </c>
      <c r="AJ161" s="28">
        <v>69</v>
      </c>
      <c r="AK161" s="28">
        <v>890</v>
      </c>
      <c r="AL161" s="28">
        <v>2723</v>
      </c>
      <c r="AM161" s="28">
        <v>1118</v>
      </c>
      <c r="AN161" s="28">
        <v>1991</v>
      </c>
      <c r="AO161" s="28">
        <v>139</v>
      </c>
      <c r="AP161" s="28">
        <v>1385</v>
      </c>
      <c r="AQ161" s="28" t="e">
        <f>NA()</f>
        <v>#N/A</v>
      </c>
      <c r="AR161" s="28">
        <v>398</v>
      </c>
      <c r="AS161" s="28">
        <v>1316</v>
      </c>
      <c r="AT161" s="28">
        <v>119</v>
      </c>
      <c r="AU161" s="28">
        <v>596</v>
      </c>
      <c r="AV161" s="28">
        <v>83</v>
      </c>
      <c r="AW161" s="28">
        <v>1872</v>
      </c>
      <c r="AX161" s="28">
        <v>28238</v>
      </c>
      <c r="AY161" s="28">
        <v>428</v>
      </c>
      <c r="AZ161" s="28">
        <v>93</v>
      </c>
      <c r="BA161" s="28">
        <v>2286</v>
      </c>
      <c r="BB161" s="28">
        <v>2035</v>
      </c>
      <c r="BC161" s="28">
        <v>221</v>
      </c>
      <c r="BD161" s="28">
        <v>551</v>
      </c>
      <c r="BE161" s="28">
        <v>1713</v>
      </c>
      <c r="BF161" s="28">
        <v>209</v>
      </c>
      <c r="BG161" s="56"/>
    </row>
    <row r="162" spans="2:59" x14ac:dyDescent="0.25">
      <c r="B162" s="30" t="s">
        <v>44</v>
      </c>
      <c r="C162" s="26">
        <v>3794008</v>
      </c>
      <c r="D162" s="26">
        <v>3110896</v>
      </c>
      <c r="E162" s="26">
        <v>545841</v>
      </c>
      <c r="F162" s="29">
        <v>116700</v>
      </c>
      <c r="G162" s="28">
        <v>400</v>
      </c>
      <c r="H162" s="28">
        <v>2027</v>
      </c>
      <c r="I162" s="28">
        <v>5264</v>
      </c>
      <c r="J162" s="28">
        <v>246</v>
      </c>
      <c r="K162" s="28">
        <v>34190</v>
      </c>
      <c r="L162" s="28">
        <v>2050</v>
      </c>
      <c r="M162" s="28">
        <v>270</v>
      </c>
      <c r="N162" s="28">
        <v>0</v>
      </c>
      <c r="O162" s="28">
        <v>217</v>
      </c>
      <c r="P162" s="28">
        <v>2273</v>
      </c>
      <c r="Q162" s="28">
        <v>688</v>
      </c>
      <c r="R162" s="28">
        <v>2323</v>
      </c>
      <c r="S162" s="28">
        <v>4129</v>
      </c>
      <c r="T162" s="28">
        <v>1565</v>
      </c>
      <c r="U162" s="28">
        <v>317</v>
      </c>
      <c r="V162" s="28">
        <v>161</v>
      </c>
      <c r="W162" s="28">
        <v>678</v>
      </c>
      <c r="X162" s="28">
        <v>0</v>
      </c>
      <c r="Y162" s="28">
        <v>0</v>
      </c>
      <c r="Z162" s="28">
        <v>0</v>
      </c>
      <c r="AA162" s="28">
        <v>595</v>
      </c>
      <c r="AB162" s="28">
        <v>1471</v>
      </c>
      <c r="AC162" s="28">
        <v>1159</v>
      </c>
      <c r="AD162" s="28">
        <v>668</v>
      </c>
      <c r="AE162" s="28">
        <v>735</v>
      </c>
      <c r="AF162" s="28">
        <v>1786</v>
      </c>
      <c r="AG162" s="28">
        <v>3386</v>
      </c>
      <c r="AH162" s="28">
        <v>777</v>
      </c>
      <c r="AI162" s="28">
        <v>2805</v>
      </c>
      <c r="AJ162" s="28">
        <v>317</v>
      </c>
      <c r="AK162" s="28">
        <v>544</v>
      </c>
      <c r="AL162" s="28">
        <v>981</v>
      </c>
      <c r="AM162" s="28">
        <v>2538</v>
      </c>
      <c r="AN162" s="28">
        <v>1040</v>
      </c>
      <c r="AO162" s="28">
        <v>592</v>
      </c>
      <c r="AP162" s="28">
        <v>1541</v>
      </c>
      <c r="AQ162" s="28">
        <v>821</v>
      </c>
      <c r="AR162" s="28" t="e">
        <f>NA()</f>
        <v>#N/A</v>
      </c>
      <c r="AS162" s="28">
        <v>1689</v>
      </c>
      <c r="AT162" s="28">
        <v>0</v>
      </c>
      <c r="AU162" s="28">
        <v>989</v>
      </c>
      <c r="AV162" s="28">
        <v>741</v>
      </c>
      <c r="AW162" s="28">
        <v>787</v>
      </c>
      <c r="AX162" s="28">
        <v>3826</v>
      </c>
      <c r="AY162" s="28">
        <v>2879</v>
      </c>
      <c r="AZ162" s="28">
        <v>456</v>
      </c>
      <c r="BA162" s="28">
        <v>1124</v>
      </c>
      <c r="BB162" s="28">
        <v>22793</v>
      </c>
      <c r="BC162" s="28">
        <v>358</v>
      </c>
      <c r="BD162" s="28">
        <v>1981</v>
      </c>
      <c r="BE162" s="28">
        <v>523</v>
      </c>
      <c r="BF162" s="28">
        <v>821</v>
      </c>
      <c r="BG162" s="56"/>
    </row>
    <row r="163" spans="2:59" x14ac:dyDescent="0.25">
      <c r="B163" s="30" t="s">
        <v>45</v>
      </c>
      <c r="C163" s="26">
        <v>12577555</v>
      </c>
      <c r="D163" s="26">
        <v>11053022</v>
      </c>
      <c r="E163" s="26">
        <v>1239199</v>
      </c>
      <c r="F163" s="29">
        <v>235580</v>
      </c>
      <c r="G163" s="28">
        <v>369</v>
      </c>
      <c r="H163" s="28">
        <v>2185</v>
      </c>
      <c r="I163" s="28">
        <v>3668</v>
      </c>
      <c r="J163" s="28">
        <v>807</v>
      </c>
      <c r="K163" s="28">
        <v>12077</v>
      </c>
      <c r="L163" s="28">
        <v>3657</v>
      </c>
      <c r="M163" s="28">
        <v>4007</v>
      </c>
      <c r="N163" s="28">
        <v>4608</v>
      </c>
      <c r="O163" s="28">
        <v>1621</v>
      </c>
      <c r="P163" s="28">
        <v>18212</v>
      </c>
      <c r="Q163" s="28">
        <v>4644</v>
      </c>
      <c r="R163" s="28">
        <v>332</v>
      </c>
      <c r="S163" s="28">
        <v>380</v>
      </c>
      <c r="T163" s="28">
        <v>4490</v>
      </c>
      <c r="U163" s="28">
        <v>2018</v>
      </c>
      <c r="V163" s="28">
        <v>227</v>
      </c>
      <c r="W163" s="28">
        <v>1426</v>
      </c>
      <c r="X163" s="28">
        <v>1675</v>
      </c>
      <c r="Y163" s="28">
        <v>625</v>
      </c>
      <c r="Z163" s="28">
        <v>1621</v>
      </c>
      <c r="AA163" s="28">
        <v>18281</v>
      </c>
      <c r="AB163" s="28">
        <v>4455</v>
      </c>
      <c r="AC163" s="28">
        <v>4961</v>
      </c>
      <c r="AD163" s="28">
        <v>1491</v>
      </c>
      <c r="AE163" s="28">
        <v>563</v>
      </c>
      <c r="AF163" s="28">
        <v>1725</v>
      </c>
      <c r="AG163" s="28">
        <v>339</v>
      </c>
      <c r="AH163" s="28">
        <v>551</v>
      </c>
      <c r="AI163" s="28">
        <v>1810</v>
      </c>
      <c r="AJ163" s="28">
        <v>729</v>
      </c>
      <c r="AK163" s="28">
        <v>42456</v>
      </c>
      <c r="AL163" s="28">
        <v>1250</v>
      </c>
      <c r="AM163" s="28">
        <v>30481</v>
      </c>
      <c r="AN163" s="28">
        <v>7611</v>
      </c>
      <c r="AO163" s="28">
        <v>521</v>
      </c>
      <c r="AP163" s="28">
        <v>14545</v>
      </c>
      <c r="AQ163" s="28">
        <v>1254</v>
      </c>
      <c r="AR163" s="28">
        <v>918</v>
      </c>
      <c r="AS163" s="28" t="e">
        <f>NA()</f>
        <v>#N/A</v>
      </c>
      <c r="AT163" s="28">
        <v>377</v>
      </c>
      <c r="AU163" s="28">
        <v>1315</v>
      </c>
      <c r="AV163" s="28">
        <v>966</v>
      </c>
      <c r="AW163" s="28">
        <v>1611</v>
      </c>
      <c r="AX163" s="28">
        <v>7778</v>
      </c>
      <c r="AY163" s="28">
        <v>1048</v>
      </c>
      <c r="AZ163" s="28">
        <v>215</v>
      </c>
      <c r="BA163" s="28">
        <v>10558</v>
      </c>
      <c r="BB163" s="28">
        <v>2495</v>
      </c>
      <c r="BC163" s="28">
        <v>4258</v>
      </c>
      <c r="BD163" s="28">
        <v>1300</v>
      </c>
      <c r="BE163" s="28">
        <v>1069</v>
      </c>
      <c r="BF163" s="28">
        <v>6275</v>
      </c>
      <c r="BG163" s="56"/>
    </row>
    <row r="164" spans="2:59" x14ac:dyDescent="0.25">
      <c r="B164" s="30" t="s">
        <v>46</v>
      </c>
      <c r="C164" s="26">
        <v>1042240</v>
      </c>
      <c r="D164" s="26">
        <v>900283</v>
      </c>
      <c r="E164" s="26">
        <v>99603</v>
      </c>
      <c r="F164" s="29">
        <v>32059</v>
      </c>
      <c r="G164" s="28">
        <v>136</v>
      </c>
      <c r="H164" s="28">
        <v>0</v>
      </c>
      <c r="I164" s="28">
        <v>324</v>
      </c>
      <c r="J164" s="28">
        <v>0</v>
      </c>
      <c r="K164" s="28">
        <v>1697</v>
      </c>
      <c r="L164" s="28">
        <v>59</v>
      </c>
      <c r="M164" s="28">
        <v>4090</v>
      </c>
      <c r="N164" s="28">
        <v>0</v>
      </c>
      <c r="O164" s="28">
        <v>146</v>
      </c>
      <c r="P164" s="28">
        <v>1336</v>
      </c>
      <c r="Q164" s="28">
        <v>382</v>
      </c>
      <c r="R164" s="28">
        <v>274</v>
      </c>
      <c r="S164" s="28">
        <v>0</v>
      </c>
      <c r="T164" s="28">
        <v>1210</v>
      </c>
      <c r="U164" s="28">
        <v>206</v>
      </c>
      <c r="V164" s="28">
        <v>48</v>
      </c>
      <c r="W164" s="28">
        <v>0</v>
      </c>
      <c r="X164" s="28">
        <v>0</v>
      </c>
      <c r="Y164" s="28">
        <v>0</v>
      </c>
      <c r="Z164" s="28">
        <v>447</v>
      </c>
      <c r="AA164" s="28">
        <v>977</v>
      </c>
      <c r="AB164" s="28">
        <v>8639</v>
      </c>
      <c r="AC164" s="28">
        <v>77</v>
      </c>
      <c r="AD164" s="28">
        <v>47</v>
      </c>
      <c r="AE164" s="28">
        <v>0</v>
      </c>
      <c r="AF164" s="28">
        <v>47</v>
      </c>
      <c r="AG164" s="28">
        <v>0</v>
      </c>
      <c r="AH164" s="28">
        <v>0</v>
      </c>
      <c r="AI164" s="28">
        <v>297</v>
      </c>
      <c r="AJ164" s="28">
        <v>333</v>
      </c>
      <c r="AK164" s="28">
        <v>1868</v>
      </c>
      <c r="AL164" s="28">
        <v>0</v>
      </c>
      <c r="AM164" s="28">
        <v>4583</v>
      </c>
      <c r="AN164" s="28">
        <v>1376</v>
      </c>
      <c r="AO164" s="28">
        <v>62</v>
      </c>
      <c r="AP164" s="28">
        <v>0</v>
      </c>
      <c r="AQ164" s="28">
        <v>199</v>
      </c>
      <c r="AR164" s="28">
        <v>0</v>
      </c>
      <c r="AS164" s="28">
        <v>560</v>
      </c>
      <c r="AT164" s="28" t="e">
        <f>NA()</f>
        <v>#N/A</v>
      </c>
      <c r="AU164" s="28">
        <v>61</v>
      </c>
      <c r="AV164" s="28">
        <v>48</v>
      </c>
      <c r="AW164" s="28">
        <v>71</v>
      </c>
      <c r="AX164" s="28">
        <v>678</v>
      </c>
      <c r="AY164" s="28">
        <v>0</v>
      </c>
      <c r="AZ164" s="28">
        <v>72</v>
      </c>
      <c r="BA164" s="28">
        <v>1399</v>
      </c>
      <c r="BB164" s="28">
        <v>160</v>
      </c>
      <c r="BC164" s="28">
        <v>150</v>
      </c>
      <c r="BD164" s="28">
        <v>0</v>
      </c>
      <c r="BE164" s="28">
        <v>0</v>
      </c>
      <c r="BF164" s="28">
        <v>276</v>
      </c>
      <c r="BG164" s="56"/>
    </row>
    <row r="165" spans="2:59" x14ac:dyDescent="0.25">
      <c r="B165" s="30" t="s">
        <v>47</v>
      </c>
      <c r="C165" s="26">
        <v>4577399</v>
      </c>
      <c r="D165" s="26">
        <v>3870879</v>
      </c>
      <c r="E165" s="26">
        <v>537961</v>
      </c>
      <c r="F165" s="29">
        <v>152441</v>
      </c>
      <c r="G165" s="28">
        <v>1741</v>
      </c>
      <c r="H165" s="28">
        <v>1670</v>
      </c>
      <c r="I165" s="28">
        <v>1457</v>
      </c>
      <c r="J165" s="28">
        <v>365</v>
      </c>
      <c r="K165" s="28">
        <v>4691</v>
      </c>
      <c r="L165" s="28">
        <v>1867</v>
      </c>
      <c r="M165" s="28">
        <v>3998</v>
      </c>
      <c r="N165" s="28">
        <v>249</v>
      </c>
      <c r="O165" s="28">
        <v>38</v>
      </c>
      <c r="P165" s="28">
        <v>16060</v>
      </c>
      <c r="Q165" s="28">
        <v>17486</v>
      </c>
      <c r="R165" s="28">
        <v>813</v>
      </c>
      <c r="S165" s="28">
        <v>233</v>
      </c>
      <c r="T165" s="28">
        <v>4253</v>
      </c>
      <c r="U165" s="28">
        <v>2174</v>
      </c>
      <c r="V165" s="28">
        <v>703</v>
      </c>
      <c r="W165" s="28">
        <v>514</v>
      </c>
      <c r="X165" s="28">
        <v>2211</v>
      </c>
      <c r="Y165" s="28">
        <v>2059</v>
      </c>
      <c r="Z165" s="28">
        <v>603</v>
      </c>
      <c r="AA165" s="28">
        <v>5184</v>
      </c>
      <c r="AB165" s="28">
        <v>3765</v>
      </c>
      <c r="AC165" s="28">
        <v>3709</v>
      </c>
      <c r="AD165" s="28">
        <v>818</v>
      </c>
      <c r="AE165" s="28">
        <v>1175</v>
      </c>
      <c r="AF165" s="28">
        <v>1371</v>
      </c>
      <c r="AG165" s="28">
        <v>0</v>
      </c>
      <c r="AH165" s="28">
        <v>0</v>
      </c>
      <c r="AI165" s="28">
        <v>1173</v>
      </c>
      <c r="AJ165" s="28">
        <v>486</v>
      </c>
      <c r="AK165" s="28">
        <v>4908</v>
      </c>
      <c r="AL165" s="28">
        <v>1390</v>
      </c>
      <c r="AM165" s="28">
        <v>7912</v>
      </c>
      <c r="AN165" s="28">
        <v>20749</v>
      </c>
      <c r="AO165" s="28">
        <v>118</v>
      </c>
      <c r="AP165" s="28">
        <v>3883</v>
      </c>
      <c r="AQ165" s="28">
        <v>1458</v>
      </c>
      <c r="AR165" s="28">
        <v>1020</v>
      </c>
      <c r="AS165" s="28">
        <v>4689</v>
      </c>
      <c r="AT165" s="28">
        <v>154</v>
      </c>
      <c r="AU165" s="28" t="e">
        <f>NA()</f>
        <v>#N/A</v>
      </c>
      <c r="AV165" s="28">
        <v>95</v>
      </c>
      <c r="AW165" s="28">
        <v>3816</v>
      </c>
      <c r="AX165" s="28">
        <v>4965</v>
      </c>
      <c r="AY165" s="28">
        <v>455</v>
      </c>
      <c r="AZ165" s="28">
        <v>478</v>
      </c>
      <c r="BA165" s="28">
        <v>9786</v>
      </c>
      <c r="BB165" s="28">
        <v>3070</v>
      </c>
      <c r="BC165" s="28">
        <v>1190</v>
      </c>
      <c r="BD165" s="28">
        <v>1057</v>
      </c>
      <c r="BE165" s="28">
        <v>382</v>
      </c>
      <c r="BF165" s="28">
        <v>269</v>
      </c>
      <c r="BG165" s="56"/>
    </row>
    <row r="166" spans="2:59" x14ac:dyDescent="0.25">
      <c r="B166" s="30" t="s">
        <v>48</v>
      </c>
      <c r="C166" s="26">
        <v>805616</v>
      </c>
      <c r="D166" s="26">
        <v>680993</v>
      </c>
      <c r="E166" s="26">
        <v>96805</v>
      </c>
      <c r="F166" s="29">
        <v>25777</v>
      </c>
      <c r="G166" s="28">
        <v>325</v>
      </c>
      <c r="H166" s="28">
        <v>25</v>
      </c>
      <c r="I166" s="28">
        <v>745</v>
      </c>
      <c r="J166" s="28">
        <v>61</v>
      </c>
      <c r="K166" s="28">
        <v>1338</v>
      </c>
      <c r="L166" s="28">
        <v>807</v>
      </c>
      <c r="M166" s="28">
        <v>0</v>
      </c>
      <c r="N166" s="28">
        <v>0</v>
      </c>
      <c r="O166" s="28">
        <v>0</v>
      </c>
      <c r="P166" s="28">
        <v>251</v>
      </c>
      <c r="Q166" s="28">
        <v>24</v>
      </c>
      <c r="R166" s="28">
        <v>75</v>
      </c>
      <c r="S166" s="28">
        <v>457</v>
      </c>
      <c r="T166" s="28">
        <v>80</v>
      </c>
      <c r="U166" s="28">
        <v>439</v>
      </c>
      <c r="V166" s="28">
        <v>3520</v>
      </c>
      <c r="W166" s="28">
        <v>571</v>
      </c>
      <c r="X166" s="28">
        <v>82</v>
      </c>
      <c r="Y166" s="28">
        <v>129</v>
      </c>
      <c r="Z166" s="28">
        <v>0</v>
      </c>
      <c r="AA166" s="28">
        <v>0</v>
      </c>
      <c r="AB166" s="28">
        <v>407</v>
      </c>
      <c r="AC166" s="28">
        <v>144</v>
      </c>
      <c r="AD166" s="28">
        <v>4615</v>
      </c>
      <c r="AE166" s="28">
        <v>201</v>
      </c>
      <c r="AF166" s="28">
        <v>252</v>
      </c>
      <c r="AG166" s="28">
        <v>560</v>
      </c>
      <c r="AH166" s="28">
        <v>2260</v>
      </c>
      <c r="AI166" s="28">
        <v>38</v>
      </c>
      <c r="AJ166" s="28">
        <v>0</v>
      </c>
      <c r="AK166" s="28">
        <v>0</v>
      </c>
      <c r="AL166" s="28">
        <v>38</v>
      </c>
      <c r="AM166" s="28">
        <v>758</v>
      </c>
      <c r="AN166" s="28">
        <v>262</v>
      </c>
      <c r="AO166" s="28">
        <v>2020</v>
      </c>
      <c r="AP166" s="28">
        <v>160</v>
      </c>
      <c r="AQ166" s="28">
        <v>296</v>
      </c>
      <c r="AR166" s="28">
        <v>122</v>
      </c>
      <c r="AS166" s="28">
        <v>209</v>
      </c>
      <c r="AT166" s="28">
        <v>0</v>
      </c>
      <c r="AU166" s="28">
        <v>0</v>
      </c>
      <c r="AV166" s="28" t="e">
        <f>NA()</f>
        <v>#N/A</v>
      </c>
      <c r="AW166" s="28">
        <v>0</v>
      </c>
      <c r="AX166" s="28">
        <v>1334</v>
      </c>
      <c r="AY166" s="28">
        <v>0</v>
      </c>
      <c r="AZ166" s="28">
        <v>0</v>
      </c>
      <c r="BA166" s="28">
        <v>224</v>
      </c>
      <c r="BB166" s="28">
        <v>1564</v>
      </c>
      <c r="BC166" s="28">
        <v>0</v>
      </c>
      <c r="BD166" s="28">
        <v>736</v>
      </c>
      <c r="BE166" s="28">
        <v>648</v>
      </c>
      <c r="BF166" s="28">
        <v>0</v>
      </c>
      <c r="BG166" s="56"/>
    </row>
    <row r="167" spans="2:59" x14ac:dyDescent="0.25">
      <c r="B167" s="30" t="s">
        <v>49</v>
      </c>
      <c r="C167" s="26">
        <v>6282706</v>
      </c>
      <c r="D167" s="26">
        <v>5299496</v>
      </c>
      <c r="E167" s="26">
        <v>801355</v>
      </c>
      <c r="F167" s="29">
        <v>159778</v>
      </c>
      <c r="G167" s="28">
        <v>8897</v>
      </c>
      <c r="H167" s="28">
        <v>343</v>
      </c>
      <c r="I167" s="28">
        <v>2291</v>
      </c>
      <c r="J167" s="28">
        <v>4736</v>
      </c>
      <c r="K167" s="28">
        <v>8019</v>
      </c>
      <c r="L167" s="28">
        <v>1858</v>
      </c>
      <c r="M167" s="28">
        <v>765</v>
      </c>
      <c r="N167" s="28">
        <v>248</v>
      </c>
      <c r="O167" s="28">
        <v>394</v>
      </c>
      <c r="P167" s="28">
        <v>14168</v>
      </c>
      <c r="Q167" s="28">
        <v>11065</v>
      </c>
      <c r="R167" s="28">
        <v>243</v>
      </c>
      <c r="S167" s="28">
        <v>333</v>
      </c>
      <c r="T167" s="28">
        <v>3162</v>
      </c>
      <c r="U167" s="28">
        <v>4764</v>
      </c>
      <c r="V167" s="28">
        <v>1052</v>
      </c>
      <c r="W167" s="28">
        <v>2506</v>
      </c>
      <c r="X167" s="28">
        <v>11188</v>
      </c>
      <c r="Y167" s="28">
        <v>2602</v>
      </c>
      <c r="Z167" s="28">
        <v>84</v>
      </c>
      <c r="AA167" s="28">
        <v>1450</v>
      </c>
      <c r="AB167" s="28">
        <v>1733</v>
      </c>
      <c r="AC167" s="28">
        <v>5529</v>
      </c>
      <c r="AD167" s="28">
        <v>1504</v>
      </c>
      <c r="AE167" s="28">
        <v>9029</v>
      </c>
      <c r="AF167" s="28">
        <v>4342</v>
      </c>
      <c r="AG167" s="28">
        <v>290</v>
      </c>
      <c r="AH167" s="28">
        <v>187</v>
      </c>
      <c r="AI167" s="28">
        <v>2433</v>
      </c>
      <c r="AJ167" s="28">
        <v>197</v>
      </c>
      <c r="AK167" s="28">
        <v>2230</v>
      </c>
      <c r="AL167" s="28">
        <v>621</v>
      </c>
      <c r="AM167" s="28">
        <v>4800</v>
      </c>
      <c r="AN167" s="28">
        <v>7102</v>
      </c>
      <c r="AO167" s="28">
        <v>0</v>
      </c>
      <c r="AP167" s="28">
        <v>4462</v>
      </c>
      <c r="AQ167" s="28">
        <v>669</v>
      </c>
      <c r="AR167" s="28">
        <v>430</v>
      </c>
      <c r="AS167" s="28">
        <v>2562</v>
      </c>
      <c r="AT167" s="28">
        <v>805</v>
      </c>
      <c r="AU167" s="28">
        <v>4765</v>
      </c>
      <c r="AV167" s="28">
        <v>63</v>
      </c>
      <c r="AW167" s="28" t="e">
        <f>NA()</f>
        <v>#N/A</v>
      </c>
      <c r="AX167" s="28">
        <v>8701</v>
      </c>
      <c r="AY167" s="28">
        <v>2062</v>
      </c>
      <c r="AZ167" s="28">
        <v>0</v>
      </c>
      <c r="BA167" s="28">
        <v>8650</v>
      </c>
      <c r="BB167" s="28">
        <v>1412</v>
      </c>
      <c r="BC167" s="28">
        <v>2201</v>
      </c>
      <c r="BD167" s="28">
        <v>2831</v>
      </c>
      <c r="BE167" s="28">
        <v>0</v>
      </c>
      <c r="BF167" s="28">
        <v>0</v>
      </c>
      <c r="BG167" s="56"/>
    </row>
    <row r="168" spans="2:59" x14ac:dyDescent="0.25">
      <c r="B168" s="30" t="s">
        <v>50</v>
      </c>
      <c r="C168" s="26">
        <v>24899075</v>
      </c>
      <c r="D168" s="26">
        <v>20500156</v>
      </c>
      <c r="E168" s="26">
        <v>3740344</v>
      </c>
      <c r="F168" s="29">
        <v>486558</v>
      </c>
      <c r="G168" s="28">
        <v>8636</v>
      </c>
      <c r="H168" s="28">
        <v>11613</v>
      </c>
      <c r="I168" s="28">
        <v>16521</v>
      </c>
      <c r="J168" s="28">
        <v>15251</v>
      </c>
      <c r="K168" s="28">
        <v>68959</v>
      </c>
      <c r="L168" s="28">
        <v>16361</v>
      </c>
      <c r="M168" s="28">
        <v>924</v>
      </c>
      <c r="N168" s="28">
        <v>704</v>
      </c>
      <c r="O168" s="28">
        <v>460</v>
      </c>
      <c r="P168" s="28">
        <v>26668</v>
      </c>
      <c r="Q168" s="28">
        <v>16671</v>
      </c>
      <c r="R168" s="28">
        <v>3718</v>
      </c>
      <c r="S168" s="28">
        <v>2033</v>
      </c>
      <c r="T168" s="28">
        <v>20169</v>
      </c>
      <c r="U168" s="28">
        <v>6985</v>
      </c>
      <c r="V168" s="28">
        <v>3946</v>
      </c>
      <c r="W168" s="28">
        <v>11598</v>
      </c>
      <c r="X168" s="28">
        <v>5153</v>
      </c>
      <c r="Y168" s="28">
        <v>31149</v>
      </c>
      <c r="Z168" s="28">
        <v>1318</v>
      </c>
      <c r="AA168" s="28">
        <v>4724</v>
      </c>
      <c r="AB168" s="28">
        <v>7139</v>
      </c>
      <c r="AC168" s="28">
        <v>13775</v>
      </c>
      <c r="AD168" s="28">
        <v>6088</v>
      </c>
      <c r="AE168" s="28">
        <v>7773</v>
      </c>
      <c r="AF168" s="28">
        <v>12061</v>
      </c>
      <c r="AG168" s="28">
        <v>1027</v>
      </c>
      <c r="AH168" s="28">
        <v>4893</v>
      </c>
      <c r="AI168" s="28">
        <v>8324</v>
      </c>
      <c r="AJ168" s="28">
        <v>1067</v>
      </c>
      <c r="AK168" s="28">
        <v>7058</v>
      </c>
      <c r="AL168" s="28">
        <v>11752</v>
      </c>
      <c r="AM168" s="28">
        <v>16624</v>
      </c>
      <c r="AN168" s="28">
        <v>12183</v>
      </c>
      <c r="AO168" s="28">
        <v>2452</v>
      </c>
      <c r="AP168" s="28">
        <v>8317</v>
      </c>
      <c r="AQ168" s="28">
        <v>22969</v>
      </c>
      <c r="AR168" s="28">
        <v>4373</v>
      </c>
      <c r="AS168" s="28">
        <v>7161</v>
      </c>
      <c r="AT168" s="28">
        <v>975</v>
      </c>
      <c r="AU168" s="28">
        <v>5249</v>
      </c>
      <c r="AV168" s="28">
        <v>1936</v>
      </c>
      <c r="AW168" s="28">
        <v>13044</v>
      </c>
      <c r="AX168" s="28" t="e">
        <f>NA()</f>
        <v>#N/A</v>
      </c>
      <c r="AY168" s="28">
        <v>4123</v>
      </c>
      <c r="AZ168" s="28">
        <v>52</v>
      </c>
      <c r="BA168" s="28">
        <v>13713</v>
      </c>
      <c r="BB168" s="28">
        <v>8847</v>
      </c>
      <c r="BC168" s="28">
        <v>2221</v>
      </c>
      <c r="BD168" s="28">
        <v>5927</v>
      </c>
      <c r="BE168" s="28">
        <v>1874</v>
      </c>
      <c r="BF168" s="28">
        <v>4180</v>
      </c>
      <c r="BG168" s="56"/>
    </row>
    <row r="169" spans="2:59" x14ac:dyDescent="0.25">
      <c r="B169" s="30" t="s">
        <v>51</v>
      </c>
      <c r="C169" s="26">
        <v>2724064</v>
      </c>
      <c r="D169" s="26">
        <v>2240636</v>
      </c>
      <c r="E169" s="26">
        <v>388410</v>
      </c>
      <c r="F169" s="29">
        <v>77780</v>
      </c>
      <c r="G169" s="28">
        <v>93</v>
      </c>
      <c r="H169" s="28">
        <v>1798</v>
      </c>
      <c r="I169" s="28">
        <v>8147</v>
      </c>
      <c r="J169" s="28">
        <v>316</v>
      </c>
      <c r="K169" s="28">
        <v>12187</v>
      </c>
      <c r="L169" s="28">
        <v>3987</v>
      </c>
      <c r="M169" s="28">
        <v>119</v>
      </c>
      <c r="N169" s="28">
        <v>0</v>
      </c>
      <c r="O169" s="28">
        <v>138</v>
      </c>
      <c r="P169" s="28">
        <v>2097</v>
      </c>
      <c r="Q169" s="28">
        <v>966</v>
      </c>
      <c r="R169" s="28">
        <v>932</v>
      </c>
      <c r="S169" s="28">
        <v>7692</v>
      </c>
      <c r="T169" s="28">
        <v>1831</v>
      </c>
      <c r="U169" s="28">
        <v>517</v>
      </c>
      <c r="V169" s="28">
        <v>483</v>
      </c>
      <c r="W169" s="28">
        <v>299</v>
      </c>
      <c r="X169" s="28">
        <v>235</v>
      </c>
      <c r="Y169" s="28">
        <v>46</v>
      </c>
      <c r="Z169" s="28">
        <v>148</v>
      </c>
      <c r="AA169" s="28">
        <v>426</v>
      </c>
      <c r="AB169" s="28">
        <v>246</v>
      </c>
      <c r="AC169" s="28">
        <v>261</v>
      </c>
      <c r="AD169" s="28">
        <v>914</v>
      </c>
      <c r="AE169" s="28">
        <v>127</v>
      </c>
      <c r="AF169" s="28">
        <v>1255</v>
      </c>
      <c r="AG169" s="28">
        <v>1929</v>
      </c>
      <c r="AH169" s="28">
        <v>118</v>
      </c>
      <c r="AI169" s="28">
        <v>4549</v>
      </c>
      <c r="AJ169" s="28">
        <v>0</v>
      </c>
      <c r="AK169" s="28">
        <v>247</v>
      </c>
      <c r="AL169" s="28">
        <v>518</v>
      </c>
      <c r="AM169" s="28">
        <v>1462</v>
      </c>
      <c r="AN169" s="28">
        <v>1167</v>
      </c>
      <c r="AO169" s="28">
        <v>0</v>
      </c>
      <c r="AP169" s="28">
        <v>1527</v>
      </c>
      <c r="AQ169" s="28">
        <v>886</v>
      </c>
      <c r="AR169" s="28">
        <v>2525</v>
      </c>
      <c r="AS169" s="28">
        <v>557</v>
      </c>
      <c r="AT169" s="28">
        <v>0</v>
      </c>
      <c r="AU169" s="28">
        <v>838</v>
      </c>
      <c r="AV169" s="28">
        <v>875</v>
      </c>
      <c r="AW169" s="28">
        <v>459</v>
      </c>
      <c r="AX169" s="28">
        <v>5305</v>
      </c>
      <c r="AY169" s="28" t="e">
        <f>NA()</f>
        <v>#N/A</v>
      </c>
      <c r="AZ169" s="28">
        <v>297</v>
      </c>
      <c r="BA169" s="28">
        <v>3005</v>
      </c>
      <c r="BB169" s="28">
        <v>3792</v>
      </c>
      <c r="BC169" s="28">
        <v>0</v>
      </c>
      <c r="BD169" s="28">
        <v>338</v>
      </c>
      <c r="BE169" s="28">
        <v>2126</v>
      </c>
      <c r="BF169" s="28">
        <v>383</v>
      </c>
      <c r="BG169" s="56"/>
    </row>
    <row r="170" spans="2:59" x14ac:dyDescent="0.25">
      <c r="B170" s="30" t="s">
        <v>52</v>
      </c>
      <c r="C170" s="26">
        <v>619363</v>
      </c>
      <c r="D170" s="26">
        <v>534975</v>
      </c>
      <c r="E170" s="26">
        <v>59032</v>
      </c>
      <c r="F170" s="29">
        <v>22529</v>
      </c>
      <c r="G170" s="28">
        <v>0</v>
      </c>
      <c r="H170" s="28">
        <v>184</v>
      </c>
      <c r="I170" s="28">
        <v>65</v>
      </c>
      <c r="J170" s="28">
        <v>0</v>
      </c>
      <c r="K170" s="28">
        <v>1001</v>
      </c>
      <c r="L170" s="28">
        <v>326</v>
      </c>
      <c r="M170" s="28">
        <v>1287</v>
      </c>
      <c r="N170" s="28">
        <v>87</v>
      </c>
      <c r="O170" s="28">
        <v>9</v>
      </c>
      <c r="P170" s="28">
        <v>2063</v>
      </c>
      <c r="Q170" s="28">
        <v>496</v>
      </c>
      <c r="R170" s="28">
        <v>49</v>
      </c>
      <c r="S170" s="28">
        <v>0</v>
      </c>
      <c r="T170" s="28">
        <v>370</v>
      </c>
      <c r="U170" s="28">
        <v>0</v>
      </c>
      <c r="V170" s="28">
        <v>91</v>
      </c>
      <c r="W170" s="28">
        <v>0</v>
      </c>
      <c r="X170" s="28">
        <v>176</v>
      </c>
      <c r="Y170" s="28">
        <v>0</v>
      </c>
      <c r="Z170" s="28">
        <v>824</v>
      </c>
      <c r="AA170" s="28">
        <v>300</v>
      </c>
      <c r="AB170" s="28">
        <v>3599</v>
      </c>
      <c r="AC170" s="28">
        <v>201</v>
      </c>
      <c r="AD170" s="28">
        <v>85</v>
      </c>
      <c r="AE170" s="28">
        <v>0</v>
      </c>
      <c r="AF170" s="28">
        <v>51</v>
      </c>
      <c r="AG170" s="28">
        <v>236</v>
      </c>
      <c r="AH170" s="28">
        <v>0</v>
      </c>
      <c r="AI170" s="28">
        <v>58</v>
      </c>
      <c r="AJ170" s="28">
        <v>2760</v>
      </c>
      <c r="AK170" s="28">
        <v>751</v>
      </c>
      <c r="AL170" s="28">
        <v>0</v>
      </c>
      <c r="AM170" s="28">
        <v>4056</v>
      </c>
      <c r="AN170" s="28">
        <v>539</v>
      </c>
      <c r="AO170" s="28">
        <v>30</v>
      </c>
      <c r="AP170" s="28">
        <v>50</v>
      </c>
      <c r="AQ170" s="28">
        <v>0</v>
      </c>
      <c r="AR170" s="28">
        <v>100</v>
      </c>
      <c r="AS170" s="28">
        <v>524</v>
      </c>
      <c r="AT170" s="28">
        <v>227</v>
      </c>
      <c r="AU170" s="28">
        <v>134</v>
      </c>
      <c r="AV170" s="28">
        <v>153</v>
      </c>
      <c r="AW170" s="28">
        <v>125</v>
      </c>
      <c r="AX170" s="28">
        <v>565</v>
      </c>
      <c r="AY170" s="28">
        <v>0</v>
      </c>
      <c r="AZ170" s="28" t="e">
        <f>NA()</f>
        <v>#N/A</v>
      </c>
      <c r="BA170" s="28">
        <v>400</v>
      </c>
      <c r="BB170" s="28">
        <v>128</v>
      </c>
      <c r="BC170" s="28">
        <v>0</v>
      </c>
      <c r="BD170" s="28">
        <v>377</v>
      </c>
      <c r="BE170" s="28">
        <v>52</v>
      </c>
      <c r="BF170" s="28">
        <v>0</v>
      </c>
      <c r="BG170" s="56"/>
    </row>
    <row r="171" spans="2:59" x14ac:dyDescent="0.25">
      <c r="B171" s="30" t="s">
        <v>53</v>
      </c>
      <c r="C171" s="26">
        <v>7930773</v>
      </c>
      <c r="D171" s="26">
        <v>6752310</v>
      </c>
      <c r="E171" s="26">
        <v>870491</v>
      </c>
      <c r="F171" s="29">
        <v>259507</v>
      </c>
      <c r="G171" s="28">
        <v>2671</v>
      </c>
      <c r="H171" s="28">
        <v>3296</v>
      </c>
      <c r="I171" s="28">
        <v>3807</v>
      </c>
      <c r="J171" s="28">
        <v>1233</v>
      </c>
      <c r="K171" s="28">
        <v>17088</v>
      </c>
      <c r="L171" s="28">
        <v>3229</v>
      </c>
      <c r="M171" s="28">
        <v>2468</v>
      </c>
      <c r="N171" s="28">
        <v>1265</v>
      </c>
      <c r="O171" s="28">
        <v>10593</v>
      </c>
      <c r="P171" s="28">
        <v>18165</v>
      </c>
      <c r="Q171" s="28">
        <v>11927</v>
      </c>
      <c r="R171" s="28">
        <v>2347</v>
      </c>
      <c r="S171" s="28">
        <v>1159</v>
      </c>
      <c r="T171" s="28">
        <v>7576</v>
      </c>
      <c r="U171" s="28">
        <v>2892</v>
      </c>
      <c r="V171" s="28">
        <v>1135</v>
      </c>
      <c r="W171" s="28">
        <v>2103</v>
      </c>
      <c r="X171" s="28">
        <v>2051</v>
      </c>
      <c r="Y171" s="28">
        <v>2148</v>
      </c>
      <c r="Z171" s="28">
        <v>1494</v>
      </c>
      <c r="AA171" s="28">
        <v>24822</v>
      </c>
      <c r="AB171" s="28">
        <v>4104</v>
      </c>
      <c r="AC171" s="28">
        <v>5733</v>
      </c>
      <c r="AD171" s="28">
        <v>462</v>
      </c>
      <c r="AE171" s="28">
        <v>1858</v>
      </c>
      <c r="AF171" s="28">
        <v>4262</v>
      </c>
      <c r="AG171" s="28">
        <v>866</v>
      </c>
      <c r="AH171" s="28">
        <v>523</v>
      </c>
      <c r="AI171" s="28">
        <v>748</v>
      </c>
      <c r="AJ171" s="28">
        <v>372</v>
      </c>
      <c r="AK171" s="28">
        <v>6825</v>
      </c>
      <c r="AL171" s="28">
        <v>1098</v>
      </c>
      <c r="AM171" s="28">
        <v>17525</v>
      </c>
      <c r="AN171" s="28">
        <v>23829</v>
      </c>
      <c r="AO171" s="28">
        <v>201</v>
      </c>
      <c r="AP171" s="28">
        <v>7708</v>
      </c>
      <c r="AQ171" s="28">
        <v>781</v>
      </c>
      <c r="AR171" s="28">
        <v>2137</v>
      </c>
      <c r="AS171" s="28">
        <v>11796</v>
      </c>
      <c r="AT171" s="28">
        <v>1543</v>
      </c>
      <c r="AU171" s="28">
        <v>8339</v>
      </c>
      <c r="AV171" s="28">
        <v>98</v>
      </c>
      <c r="AW171" s="28">
        <v>5842</v>
      </c>
      <c r="AX171" s="28">
        <v>12938</v>
      </c>
      <c r="AY171" s="28">
        <v>1551</v>
      </c>
      <c r="AZ171" s="28">
        <v>676</v>
      </c>
      <c r="BA171" s="28" t="e">
        <f>NA()</f>
        <v>#N/A</v>
      </c>
      <c r="BB171" s="28">
        <v>4373</v>
      </c>
      <c r="BC171" s="28">
        <v>6779</v>
      </c>
      <c r="BD171" s="28">
        <v>2648</v>
      </c>
      <c r="BE171" s="28">
        <v>423</v>
      </c>
      <c r="BF171" s="28">
        <v>1306</v>
      </c>
      <c r="BG171" s="56"/>
    </row>
    <row r="172" spans="2:59" x14ac:dyDescent="0.25">
      <c r="B172" s="30" t="s">
        <v>54</v>
      </c>
      <c r="C172" s="26">
        <v>6661321</v>
      </c>
      <c r="D172" s="26">
        <v>5464985</v>
      </c>
      <c r="E172" s="26">
        <v>946923</v>
      </c>
      <c r="F172" s="29">
        <v>191784</v>
      </c>
      <c r="G172" s="28">
        <v>1322</v>
      </c>
      <c r="H172" s="28">
        <v>5644</v>
      </c>
      <c r="I172" s="28">
        <v>5971</v>
      </c>
      <c r="J172" s="28">
        <v>658</v>
      </c>
      <c r="K172" s="28">
        <v>39468</v>
      </c>
      <c r="L172" s="28">
        <v>4883</v>
      </c>
      <c r="M172" s="28">
        <v>642</v>
      </c>
      <c r="N172" s="28">
        <v>202</v>
      </c>
      <c r="O172" s="28">
        <v>243</v>
      </c>
      <c r="P172" s="28">
        <v>5378</v>
      </c>
      <c r="Q172" s="28">
        <v>3107</v>
      </c>
      <c r="R172" s="28">
        <v>4246</v>
      </c>
      <c r="S172" s="28">
        <v>12661</v>
      </c>
      <c r="T172" s="28">
        <v>3931</v>
      </c>
      <c r="U172" s="28">
        <v>1912</v>
      </c>
      <c r="V172" s="28">
        <v>1685</v>
      </c>
      <c r="W172" s="28">
        <v>1694</v>
      </c>
      <c r="X172" s="28">
        <v>886</v>
      </c>
      <c r="Y172" s="28">
        <v>1011</v>
      </c>
      <c r="Z172" s="28">
        <v>717</v>
      </c>
      <c r="AA172" s="28">
        <v>629</v>
      </c>
      <c r="AB172" s="28">
        <v>1448</v>
      </c>
      <c r="AC172" s="28">
        <v>2871</v>
      </c>
      <c r="AD172" s="28">
        <v>1323</v>
      </c>
      <c r="AE172" s="28">
        <v>737</v>
      </c>
      <c r="AF172" s="28">
        <v>3727</v>
      </c>
      <c r="AG172" s="28">
        <v>5094</v>
      </c>
      <c r="AH172" s="28">
        <v>323</v>
      </c>
      <c r="AI172" s="28">
        <v>5310</v>
      </c>
      <c r="AJ172" s="28">
        <v>282</v>
      </c>
      <c r="AK172" s="28">
        <v>721</v>
      </c>
      <c r="AL172" s="28">
        <v>1012</v>
      </c>
      <c r="AM172" s="28">
        <v>4140</v>
      </c>
      <c r="AN172" s="28">
        <v>2143</v>
      </c>
      <c r="AO172" s="28">
        <v>515</v>
      </c>
      <c r="AP172" s="28">
        <v>2727</v>
      </c>
      <c r="AQ172" s="28">
        <v>1986</v>
      </c>
      <c r="AR172" s="28">
        <v>26235</v>
      </c>
      <c r="AS172" s="28">
        <v>2893</v>
      </c>
      <c r="AT172" s="28">
        <v>220</v>
      </c>
      <c r="AU172" s="28">
        <v>3047</v>
      </c>
      <c r="AV172" s="28">
        <v>866</v>
      </c>
      <c r="AW172" s="28">
        <v>789</v>
      </c>
      <c r="AX172" s="28">
        <v>11338</v>
      </c>
      <c r="AY172" s="28">
        <v>4020</v>
      </c>
      <c r="AZ172" s="28">
        <v>981</v>
      </c>
      <c r="BA172" s="28">
        <v>7266</v>
      </c>
      <c r="BB172" s="28" t="e">
        <f>NA()</f>
        <v>#N/A</v>
      </c>
      <c r="BC172" s="28">
        <v>62</v>
      </c>
      <c r="BD172" s="28">
        <v>2180</v>
      </c>
      <c r="BE172" s="28">
        <v>638</v>
      </c>
      <c r="BF172" s="28">
        <v>0</v>
      </c>
      <c r="BG172" s="56"/>
    </row>
    <row r="173" spans="2:59" x14ac:dyDescent="0.25">
      <c r="B173" s="30" t="s">
        <v>55</v>
      </c>
      <c r="C173" s="26">
        <v>1833535</v>
      </c>
      <c r="D173" s="26">
        <v>1625125</v>
      </c>
      <c r="E173" s="26">
        <v>166168</v>
      </c>
      <c r="F173" s="29">
        <v>39609</v>
      </c>
      <c r="G173" s="28">
        <v>41</v>
      </c>
      <c r="H173" s="28">
        <v>1326</v>
      </c>
      <c r="I173" s="28">
        <v>0</v>
      </c>
      <c r="J173" s="28">
        <v>0</v>
      </c>
      <c r="K173" s="28">
        <v>760</v>
      </c>
      <c r="L173" s="28">
        <v>608</v>
      </c>
      <c r="M173" s="28">
        <v>84</v>
      </c>
      <c r="N173" s="28">
        <v>556</v>
      </c>
      <c r="O173" s="28">
        <v>480</v>
      </c>
      <c r="P173" s="28">
        <v>1842</v>
      </c>
      <c r="Q173" s="28">
        <v>485</v>
      </c>
      <c r="R173" s="28">
        <v>0</v>
      </c>
      <c r="S173" s="28">
        <v>88</v>
      </c>
      <c r="T173" s="28">
        <v>356</v>
      </c>
      <c r="U173" s="28">
        <v>366</v>
      </c>
      <c r="V173" s="28">
        <v>0</v>
      </c>
      <c r="W173" s="28">
        <v>161</v>
      </c>
      <c r="X173" s="28">
        <v>851</v>
      </c>
      <c r="Y173" s="28">
        <v>60</v>
      </c>
      <c r="Z173" s="28">
        <v>0</v>
      </c>
      <c r="AA173" s="28">
        <v>4249</v>
      </c>
      <c r="AB173" s="28">
        <v>191</v>
      </c>
      <c r="AC173" s="28">
        <v>657</v>
      </c>
      <c r="AD173" s="28">
        <v>0</v>
      </c>
      <c r="AE173" s="28">
        <v>44</v>
      </c>
      <c r="AF173" s="28">
        <v>160</v>
      </c>
      <c r="AG173" s="28">
        <v>39</v>
      </c>
      <c r="AH173" s="28">
        <v>0</v>
      </c>
      <c r="AI173" s="28">
        <v>25</v>
      </c>
      <c r="AJ173" s="28">
        <v>107</v>
      </c>
      <c r="AK173" s="28">
        <v>906</v>
      </c>
      <c r="AL173" s="28">
        <v>0</v>
      </c>
      <c r="AM173" s="28">
        <v>611</v>
      </c>
      <c r="AN173" s="28">
        <v>2552</v>
      </c>
      <c r="AO173" s="28">
        <v>268</v>
      </c>
      <c r="AP173" s="28">
        <v>7925</v>
      </c>
      <c r="AQ173" s="28">
        <v>229</v>
      </c>
      <c r="AR173" s="28">
        <v>0</v>
      </c>
      <c r="AS173" s="28">
        <v>4908</v>
      </c>
      <c r="AT173" s="28">
        <v>238</v>
      </c>
      <c r="AU173" s="28">
        <v>647</v>
      </c>
      <c r="AV173" s="28">
        <v>0</v>
      </c>
      <c r="AW173" s="28">
        <v>1160</v>
      </c>
      <c r="AX173" s="28">
        <v>968</v>
      </c>
      <c r="AY173" s="28">
        <v>112</v>
      </c>
      <c r="AZ173" s="28">
        <v>208</v>
      </c>
      <c r="BA173" s="28">
        <v>4999</v>
      </c>
      <c r="BB173" s="28">
        <v>192</v>
      </c>
      <c r="BC173" s="28" t="e">
        <f>NA()</f>
        <v>#N/A</v>
      </c>
      <c r="BD173" s="28">
        <v>150</v>
      </c>
      <c r="BE173" s="28">
        <v>0</v>
      </c>
      <c r="BF173" s="28">
        <v>182</v>
      </c>
      <c r="BG173" s="56"/>
    </row>
    <row r="174" spans="2:59" x14ac:dyDescent="0.25">
      <c r="B174" s="30" t="s">
        <v>56</v>
      </c>
      <c r="C174" s="26">
        <v>5623196</v>
      </c>
      <c r="D174" s="26">
        <v>4824045</v>
      </c>
      <c r="E174" s="26">
        <v>691592</v>
      </c>
      <c r="F174" s="29">
        <v>93065</v>
      </c>
      <c r="G174" s="28">
        <v>552</v>
      </c>
      <c r="H174" s="28">
        <v>798</v>
      </c>
      <c r="I174" s="28">
        <v>1854</v>
      </c>
      <c r="J174" s="28">
        <v>518</v>
      </c>
      <c r="K174" s="28">
        <v>4506</v>
      </c>
      <c r="L174" s="28">
        <v>1890</v>
      </c>
      <c r="M174" s="28">
        <v>359</v>
      </c>
      <c r="N174" s="28">
        <v>351</v>
      </c>
      <c r="O174" s="28">
        <v>98</v>
      </c>
      <c r="P174" s="28">
        <v>4492</v>
      </c>
      <c r="Q174" s="28">
        <v>1656</v>
      </c>
      <c r="R174" s="28">
        <v>550</v>
      </c>
      <c r="S174" s="28">
        <v>902</v>
      </c>
      <c r="T174" s="28">
        <v>20299</v>
      </c>
      <c r="U174" s="28">
        <v>2563</v>
      </c>
      <c r="V174" s="28">
        <v>2300</v>
      </c>
      <c r="W174" s="28">
        <v>752</v>
      </c>
      <c r="X174" s="28">
        <v>287</v>
      </c>
      <c r="Y174" s="28">
        <v>331</v>
      </c>
      <c r="Z174" s="28">
        <v>448</v>
      </c>
      <c r="AA174" s="28">
        <v>1088</v>
      </c>
      <c r="AB174" s="28">
        <v>992</v>
      </c>
      <c r="AC174" s="28">
        <v>6317</v>
      </c>
      <c r="AD174" s="28">
        <v>16741</v>
      </c>
      <c r="AE174" s="28">
        <v>810</v>
      </c>
      <c r="AF174" s="28">
        <v>1716</v>
      </c>
      <c r="AG174" s="28">
        <v>154</v>
      </c>
      <c r="AH174" s="28">
        <v>853</v>
      </c>
      <c r="AI174" s="28">
        <v>1049</v>
      </c>
      <c r="AJ174" s="28">
        <v>69</v>
      </c>
      <c r="AK174" s="28">
        <v>632</v>
      </c>
      <c r="AL174" s="28">
        <v>123</v>
      </c>
      <c r="AM174" s="28">
        <v>1291</v>
      </c>
      <c r="AN174" s="28">
        <v>1817</v>
      </c>
      <c r="AO174" s="28">
        <v>497</v>
      </c>
      <c r="AP174" s="28">
        <v>1674</v>
      </c>
      <c r="AQ174" s="28">
        <v>89</v>
      </c>
      <c r="AR174" s="28">
        <v>1444</v>
      </c>
      <c r="AS174" s="28">
        <v>2211</v>
      </c>
      <c r="AT174" s="28">
        <v>0</v>
      </c>
      <c r="AU174" s="28">
        <v>1142</v>
      </c>
      <c r="AV174" s="28">
        <v>235</v>
      </c>
      <c r="AW174" s="28">
        <v>856</v>
      </c>
      <c r="AX174" s="28">
        <v>3039</v>
      </c>
      <c r="AY174" s="28">
        <v>476</v>
      </c>
      <c r="AZ174" s="28">
        <v>75</v>
      </c>
      <c r="BA174" s="28">
        <v>771</v>
      </c>
      <c r="BB174" s="28">
        <v>1013</v>
      </c>
      <c r="BC174" s="28">
        <v>256</v>
      </c>
      <c r="BD174" s="28" t="e">
        <f>NA()</f>
        <v>#N/A</v>
      </c>
      <c r="BE174" s="28">
        <v>129</v>
      </c>
      <c r="BF174" s="28">
        <v>521</v>
      </c>
      <c r="BG174" s="56"/>
    </row>
    <row r="175" spans="2:59" x14ac:dyDescent="0.25">
      <c r="B175" s="30" t="s">
        <v>57</v>
      </c>
      <c r="C175" s="26">
        <v>556954</v>
      </c>
      <c r="D175" s="26">
        <v>444614</v>
      </c>
      <c r="E175" s="26">
        <v>82255</v>
      </c>
      <c r="F175" s="29">
        <v>28046</v>
      </c>
      <c r="G175" s="28">
        <v>172</v>
      </c>
      <c r="H175" s="28">
        <v>0</v>
      </c>
      <c r="I175" s="28">
        <v>1511</v>
      </c>
      <c r="J175" s="28">
        <v>0</v>
      </c>
      <c r="K175" s="28">
        <v>2784</v>
      </c>
      <c r="L175" s="28">
        <v>4390</v>
      </c>
      <c r="M175" s="28">
        <v>0</v>
      </c>
      <c r="N175" s="28">
        <v>0</v>
      </c>
      <c r="O175" s="28">
        <v>0</v>
      </c>
      <c r="P175" s="28">
        <v>396</v>
      </c>
      <c r="Q175" s="28">
        <v>745</v>
      </c>
      <c r="R175" s="28">
        <v>25</v>
      </c>
      <c r="S175" s="28">
        <v>942</v>
      </c>
      <c r="T175" s="28">
        <v>415</v>
      </c>
      <c r="U175" s="28">
        <v>132</v>
      </c>
      <c r="V175" s="28">
        <v>462</v>
      </c>
      <c r="W175" s="28">
        <v>532</v>
      </c>
      <c r="X175" s="28">
        <v>519</v>
      </c>
      <c r="Y175" s="28">
        <v>107</v>
      </c>
      <c r="Z175" s="28">
        <v>0</v>
      </c>
      <c r="AA175" s="28">
        <v>51</v>
      </c>
      <c r="AB175" s="28">
        <v>252</v>
      </c>
      <c r="AC175" s="28">
        <v>570</v>
      </c>
      <c r="AD175" s="28">
        <v>218</v>
      </c>
      <c r="AE175" s="28">
        <v>0</v>
      </c>
      <c r="AF175" s="28">
        <v>421</v>
      </c>
      <c r="AG175" s="28">
        <v>2528</v>
      </c>
      <c r="AH175" s="28">
        <v>1711</v>
      </c>
      <c r="AI175" s="28">
        <v>416</v>
      </c>
      <c r="AJ175" s="28">
        <v>0</v>
      </c>
      <c r="AK175" s="28">
        <v>0</v>
      </c>
      <c r="AL175" s="28">
        <v>707</v>
      </c>
      <c r="AM175" s="28">
        <v>146</v>
      </c>
      <c r="AN175" s="28">
        <v>34</v>
      </c>
      <c r="AO175" s="28">
        <v>233</v>
      </c>
      <c r="AP175" s="28">
        <v>56</v>
      </c>
      <c r="AQ175" s="28">
        <v>62</v>
      </c>
      <c r="AR175" s="28">
        <v>14</v>
      </c>
      <c r="AS175" s="28">
        <v>95</v>
      </c>
      <c r="AT175" s="28">
        <v>0</v>
      </c>
      <c r="AU175" s="28">
        <v>220</v>
      </c>
      <c r="AV175" s="28">
        <v>258</v>
      </c>
      <c r="AW175" s="28">
        <v>495</v>
      </c>
      <c r="AX175" s="28">
        <v>1990</v>
      </c>
      <c r="AY175" s="28">
        <v>3226</v>
      </c>
      <c r="AZ175" s="28">
        <v>75</v>
      </c>
      <c r="BA175" s="28">
        <v>580</v>
      </c>
      <c r="BB175" s="28">
        <v>556</v>
      </c>
      <c r="BC175" s="28">
        <v>0</v>
      </c>
      <c r="BD175" s="28">
        <v>0</v>
      </c>
      <c r="BE175" s="28" t="e">
        <f>NA()</f>
        <v>#N/A</v>
      </c>
      <c r="BF175" s="28">
        <v>0</v>
      </c>
      <c r="BG175" s="56"/>
    </row>
    <row r="176" spans="2:59" x14ac:dyDescent="0.25">
      <c r="B176" s="30" t="s">
        <v>58</v>
      </c>
      <c r="C176" s="26">
        <v>3676493</v>
      </c>
      <c r="D176" s="26">
        <v>3392179</v>
      </c>
      <c r="E176" s="26">
        <v>247593</v>
      </c>
      <c r="F176" s="29">
        <v>31732</v>
      </c>
      <c r="G176" s="28">
        <v>629</v>
      </c>
      <c r="H176" s="28">
        <v>156</v>
      </c>
      <c r="I176" s="28">
        <v>288</v>
      </c>
      <c r="J176" s="28">
        <v>0</v>
      </c>
      <c r="K176" s="28">
        <v>1177</v>
      </c>
      <c r="L176" s="28">
        <v>388</v>
      </c>
      <c r="M176" s="28">
        <v>899</v>
      </c>
      <c r="N176" s="28">
        <v>0</v>
      </c>
      <c r="O176" s="28">
        <v>0</v>
      </c>
      <c r="P176" s="28">
        <v>11262</v>
      </c>
      <c r="Q176" s="28">
        <v>207</v>
      </c>
      <c r="R176" s="28">
        <v>0</v>
      </c>
      <c r="S176" s="28">
        <v>0</v>
      </c>
      <c r="T176" s="28">
        <v>1642</v>
      </c>
      <c r="U176" s="28">
        <v>109</v>
      </c>
      <c r="V176" s="28">
        <v>0</v>
      </c>
      <c r="W176" s="28">
        <v>112</v>
      </c>
      <c r="X176" s="28">
        <v>254</v>
      </c>
      <c r="Y176" s="28">
        <v>109</v>
      </c>
      <c r="Z176" s="28">
        <v>0</v>
      </c>
      <c r="AA176" s="28">
        <v>59</v>
      </c>
      <c r="AB176" s="28">
        <v>2004</v>
      </c>
      <c r="AC176" s="28">
        <v>89</v>
      </c>
      <c r="AD176" s="28">
        <v>50</v>
      </c>
      <c r="AE176" s="28">
        <v>170</v>
      </c>
      <c r="AF176" s="28">
        <v>221</v>
      </c>
      <c r="AG176" s="28">
        <v>0</v>
      </c>
      <c r="AH176" s="28">
        <v>0</v>
      </c>
      <c r="AI176" s="28">
        <v>0</v>
      </c>
      <c r="AJ176" s="28">
        <v>0</v>
      </c>
      <c r="AK176" s="28">
        <v>1244</v>
      </c>
      <c r="AL176" s="28">
        <v>364</v>
      </c>
      <c r="AM176" s="28">
        <v>4768</v>
      </c>
      <c r="AN176" s="28">
        <v>146</v>
      </c>
      <c r="AO176" s="28">
        <v>0</v>
      </c>
      <c r="AP176" s="28">
        <v>69</v>
      </c>
      <c r="AQ176" s="28">
        <v>0</v>
      </c>
      <c r="AR176" s="28">
        <v>0</v>
      </c>
      <c r="AS176" s="28">
        <v>1516</v>
      </c>
      <c r="AT176" s="28">
        <v>684</v>
      </c>
      <c r="AU176" s="28">
        <v>109</v>
      </c>
      <c r="AV176" s="28">
        <v>0</v>
      </c>
      <c r="AW176" s="28">
        <v>30</v>
      </c>
      <c r="AX176" s="28">
        <v>977</v>
      </c>
      <c r="AY176" s="28">
        <v>882</v>
      </c>
      <c r="AZ176" s="28">
        <v>0</v>
      </c>
      <c r="BA176" s="28">
        <v>392</v>
      </c>
      <c r="BB176" s="28">
        <v>0</v>
      </c>
      <c r="BC176" s="28">
        <v>141</v>
      </c>
      <c r="BD176" s="28">
        <v>585</v>
      </c>
      <c r="BE176" s="28">
        <v>0</v>
      </c>
      <c r="BF176" s="28" t="e">
        <f>NA()</f>
        <v>#N/A</v>
      </c>
      <c r="BG176" s="56"/>
    </row>
    <row r="177" spans="2:58" x14ac:dyDescent="0.25">
      <c r="B177" s="41" t="str">
        <f>INDEX(B124:B176,$A$59)</f>
        <v>United States</v>
      </c>
      <c r="C177" s="41">
        <f t="shared" ref="C177:BF177" si="24">INDEX(C124:C176,$A$59)</f>
        <v>305628607</v>
      </c>
      <c r="D177" s="41">
        <f t="shared" si="24"/>
        <v>258552348</v>
      </c>
      <c r="E177" s="41">
        <f t="shared" si="24"/>
        <v>38582885</v>
      </c>
      <c r="F177" s="41">
        <f t="shared" si="24"/>
        <v>6743229</v>
      </c>
      <c r="G177" s="41">
        <f t="shared" si="24"/>
        <v>99221</v>
      </c>
      <c r="H177" s="41">
        <f t="shared" si="24"/>
        <v>94692</v>
      </c>
      <c r="I177" s="41">
        <f t="shared" si="24"/>
        <v>176768</v>
      </c>
      <c r="J177" s="41">
        <f t="shared" si="24"/>
        <v>64264</v>
      </c>
      <c r="K177" s="41">
        <f t="shared" si="24"/>
        <v>573988</v>
      </c>
      <c r="L177" s="41">
        <f t="shared" si="24"/>
        <v>140620</v>
      </c>
      <c r="M177" s="41">
        <f t="shared" si="24"/>
        <v>89360</v>
      </c>
      <c r="N177" s="41">
        <f t="shared" si="24"/>
        <v>30055</v>
      </c>
      <c r="O177" s="41">
        <f t="shared" si="24"/>
        <v>56052</v>
      </c>
      <c r="P177" s="41">
        <f t="shared" si="24"/>
        <v>427853</v>
      </c>
      <c r="Q177" s="41">
        <f t="shared" si="24"/>
        <v>244992</v>
      </c>
      <c r="R177" s="41">
        <f t="shared" si="24"/>
        <v>49218</v>
      </c>
      <c r="S177" s="41">
        <f t="shared" si="24"/>
        <v>53122</v>
      </c>
      <c r="T177" s="41">
        <f t="shared" si="24"/>
        <v>277579</v>
      </c>
      <c r="U177" s="41">
        <f t="shared" si="24"/>
        <v>130170</v>
      </c>
      <c r="V177" s="41">
        <f t="shared" si="24"/>
        <v>66922</v>
      </c>
      <c r="W177" s="41">
        <f t="shared" si="24"/>
        <v>90681</v>
      </c>
      <c r="X177" s="41">
        <f t="shared" si="24"/>
        <v>92999</v>
      </c>
      <c r="Y177" s="41">
        <f t="shared" si="24"/>
        <v>88131</v>
      </c>
      <c r="Z177" s="41">
        <f t="shared" si="24"/>
        <v>32209</v>
      </c>
      <c r="AA177" s="41">
        <f t="shared" si="24"/>
        <v>159866</v>
      </c>
      <c r="AB177" s="41">
        <f t="shared" si="24"/>
        <v>144152</v>
      </c>
      <c r="AC177" s="41">
        <f t="shared" si="24"/>
        <v>178207</v>
      </c>
      <c r="AD177" s="41">
        <f t="shared" si="24"/>
        <v>104765</v>
      </c>
      <c r="AE177" s="41">
        <f t="shared" si="24"/>
        <v>68363</v>
      </c>
      <c r="AF177" s="41">
        <f t="shared" si="24"/>
        <v>148055</v>
      </c>
      <c r="AG177" s="41">
        <f t="shared" si="24"/>
        <v>35870</v>
      </c>
      <c r="AH177" s="41">
        <f t="shared" si="24"/>
        <v>43531</v>
      </c>
      <c r="AI177" s="41">
        <f t="shared" si="24"/>
        <v>109409</v>
      </c>
      <c r="AJ177" s="41">
        <f t="shared" si="24"/>
        <v>38399</v>
      </c>
      <c r="AK177" s="41">
        <f t="shared" si="24"/>
        <v>193972</v>
      </c>
      <c r="AL177" s="41">
        <f t="shared" si="24"/>
        <v>50438</v>
      </c>
      <c r="AM177" s="41">
        <f t="shared" si="24"/>
        <v>363139</v>
      </c>
      <c r="AN177" s="41">
        <f t="shared" si="24"/>
        <v>207025</v>
      </c>
      <c r="AO177" s="41">
        <f t="shared" si="24"/>
        <v>24450</v>
      </c>
      <c r="AP177" s="41">
        <f t="shared" si="24"/>
        <v>188013</v>
      </c>
      <c r="AQ177" s="41">
        <f t="shared" si="24"/>
        <v>90616</v>
      </c>
      <c r="AR177" s="41">
        <f t="shared" si="24"/>
        <v>100185</v>
      </c>
      <c r="AS177" s="41">
        <f t="shared" si="24"/>
        <v>209810</v>
      </c>
      <c r="AT177" s="41">
        <f t="shared" si="24"/>
        <v>24948</v>
      </c>
      <c r="AU177" s="41">
        <f t="shared" si="24"/>
        <v>117569</v>
      </c>
      <c r="AV177" s="41">
        <f t="shared" si="24"/>
        <v>27915</v>
      </c>
      <c r="AW177" s="41">
        <f t="shared" si="24"/>
        <v>143135</v>
      </c>
      <c r="AX177" s="41">
        <f t="shared" si="24"/>
        <v>411641</v>
      </c>
      <c r="AY177" s="41">
        <f t="shared" si="24"/>
        <v>75541</v>
      </c>
      <c r="AZ177" s="41">
        <f t="shared" si="24"/>
        <v>18380</v>
      </c>
      <c r="BA177" s="41">
        <f t="shared" si="24"/>
        <v>232002</v>
      </c>
      <c r="BB177" s="41">
        <f t="shared" si="24"/>
        <v>166162</v>
      </c>
      <c r="BC177" s="41">
        <f t="shared" si="24"/>
        <v>49349</v>
      </c>
      <c r="BD177" s="41">
        <f t="shared" si="24"/>
        <v>111240</v>
      </c>
      <c r="BE177" s="41">
        <f t="shared" si="24"/>
        <v>28186</v>
      </c>
      <c r="BF177" s="41">
        <f t="shared" si="24"/>
        <v>59885</v>
      </c>
    </row>
  </sheetData>
  <mergeCells count="14">
    <mergeCell ref="B121:B123"/>
    <mergeCell ref="C121:C122"/>
    <mergeCell ref="D121:D122"/>
    <mergeCell ref="E121:E122"/>
    <mergeCell ref="B62:B64"/>
    <mergeCell ref="C62:C63"/>
    <mergeCell ref="D62:D63"/>
    <mergeCell ref="E62:E63"/>
    <mergeCell ref="CB29:CC29"/>
    <mergeCell ref="CD29:CE29"/>
    <mergeCell ref="B2:B4"/>
    <mergeCell ref="C2:C3"/>
    <mergeCell ref="D2:D3"/>
    <mergeCell ref="E2:E3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"/>
  <sheetViews>
    <sheetView showGridLines="0" showRowColHeaders="0" tabSelected="1" workbookViewId="0">
      <selection activeCell="AL3" sqref="AL3"/>
    </sheetView>
  </sheetViews>
  <sheetFormatPr defaultColWidth="4" defaultRowHeight="15" x14ac:dyDescent="0.25"/>
  <cols>
    <col min="1" max="16384" width="4" style="59"/>
  </cols>
  <sheetData>
    <row r="1" spans="1:36" ht="5.25" customHeight="1" x14ac:dyDescent="0.25"/>
    <row r="2" spans="1:36" s="88" customFormat="1" x14ac:dyDescent="0.25">
      <c r="A2" s="98" t="s">
        <v>126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36" s="88" customFormat="1" x14ac:dyDescent="0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5" spans="1:36" ht="15.75" x14ac:dyDescent="0.25">
      <c r="AJ5" s="87"/>
    </row>
  </sheetData>
  <mergeCells count="1">
    <mergeCell ref="A2:P3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autoLine="0" autoPict="0">
                <anchor moveWithCells="1">
                  <from>
                    <xdr:col>18</xdr:col>
                    <xdr:colOff>171450</xdr:colOff>
                    <xdr:row>1</xdr:row>
                    <xdr:rowOff>38100</xdr:rowOff>
                  </from>
                  <to>
                    <xdr:col>22</xdr:col>
                    <xdr:colOff>47625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 moveWithCells="1">
                  <from>
                    <xdr:col>22</xdr:col>
                    <xdr:colOff>76200</xdr:colOff>
                    <xdr:row>0</xdr:row>
                    <xdr:rowOff>57150</xdr:rowOff>
                  </from>
                  <to>
                    <xdr:col>25</xdr:col>
                    <xdr:colOff>219075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Option Button 3">
              <controlPr defaultSize="0" autoFill="0" autoLine="0" autoPict="0">
                <anchor moveWithCells="1">
                  <from>
                    <xdr:col>22</xdr:col>
                    <xdr:colOff>76200</xdr:colOff>
                    <xdr:row>1</xdr:row>
                    <xdr:rowOff>161925</xdr:rowOff>
                  </from>
                  <to>
                    <xdr:col>25</xdr:col>
                    <xdr:colOff>219075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Drop Down 4">
              <controlPr defaultSize="0" autoLine="0" autoPict="0">
                <anchor moveWithCells="1">
                  <from>
                    <xdr:col>28</xdr:col>
                    <xdr:colOff>9525</xdr:colOff>
                    <xdr:row>1</xdr:row>
                    <xdr:rowOff>47625</xdr:rowOff>
                  </from>
                  <to>
                    <xdr:col>32</xdr:col>
                    <xdr:colOff>180975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Drop Down 5">
              <controlPr defaultSize="0" autoLine="0" autoPict="0">
                <anchor moveWithCells="1">
                  <from>
                    <xdr:col>41</xdr:col>
                    <xdr:colOff>266700</xdr:colOff>
                    <xdr:row>3</xdr:row>
                    <xdr:rowOff>190500</xdr:rowOff>
                  </from>
                  <to>
                    <xdr:col>46</xdr:col>
                    <xdr:colOff>85725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Drop Down 7">
              <controlPr defaultSize="0" autoLine="0" autoPict="0">
                <anchor moveWithCells="1">
                  <from>
                    <xdr:col>5</xdr:col>
                    <xdr:colOff>19050</xdr:colOff>
                    <xdr:row>21</xdr:row>
                    <xdr:rowOff>123825</xdr:rowOff>
                  </from>
                  <to>
                    <xdr:col>9</xdr:col>
                    <xdr:colOff>19050</xdr:colOff>
                    <xdr:row>22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Dashboard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permana.zainal</dc:creator>
  <cp:lastModifiedBy>permana.zainal</cp:lastModifiedBy>
  <dcterms:created xsi:type="dcterms:W3CDTF">2014-04-18T08:12:42Z</dcterms:created>
  <dcterms:modified xsi:type="dcterms:W3CDTF">2014-04-20T14:47:46Z</dcterms:modified>
</cp:coreProperties>
</file>