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60" windowWidth="19200" windowHeight="7170" activeTab="3"/>
  </bookViews>
  <sheets>
    <sheet name="Data &amp; Pivot" sheetId="1" r:id="rId1"/>
    <sheet name="Charts" sheetId="2" r:id="rId2"/>
    <sheet name="Revised Data Structure" sheetId="3" r:id="rId3"/>
    <sheet name="Yuhanna Charts" sheetId="4" r:id="rId4"/>
  </sheet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N3" i="3" l="1"/>
  <c r="O3" i="3"/>
  <c r="P3" i="3"/>
  <c r="Q3" i="3"/>
  <c r="N4" i="3"/>
  <c r="O4" i="3"/>
  <c r="P4" i="3"/>
  <c r="Q4" i="3"/>
  <c r="N5" i="3"/>
  <c r="O5" i="3"/>
  <c r="P5" i="3"/>
  <c r="Q5" i="3"/>
  <c r="N6" i="3"/>
  <c r="O6" i="3"/>
  <c r="P6" i="3"/>
  <c r="Q6" i="3"/>
  <c r="N7" i="3"/>
  <c r="O7" i="3"/>
  <c r="P7" i="3"/>
  <c r="Q7" i="3"/>
  <c r="N8" i="3"/>
  <c r="O8" i="3"/>
  <c r="P8" i="3"/>
  <c r="Q8" i="3"/>
  <c r="N9" i="3"/>
  <c r="O9" i="3"/>
  <c r="P9" i="3"/>
  <c r="Q9" i="3"/>
  <c r="N10" i="3"/>
  <c r="O10" i="3"/>
  <c r="P10" i="3"/>
  <c r="Q10" i="3"/>
  <c r="N11" i="3"/>
  <c r="O11" i="3"/>
  <c r="P11" i="3"/>
  <c r="Q11" i="3"/>
  <c r="N12" i="3"/>
  <c r="O12" i="3"/>
  <c r="P12" i="3"/>
  <c r="Q12" i="3"/>
  <c r="N13" i="3"/>
  <c r="O13" i="3"/>
  <c r="P13" i="3"/>
  <c r="Q13" i="3"/>
  <c r="N14" i="3"/>
  <c r="O14" i="3"/>
  <c r="P14" i="3"/>
  <c r="Q14" i="3"/>
  <c r="N15" i="3"/>
  <c r="O15" i="3"/>
  <c r="P15" i="3"/>
  <c r="Q15" i="3"/>
  <c r="N16" i="3"/>
  <c r="O16" i="3"/>
  <c r="P16" i="3"/>
  <c r="Q16" i="3"/>
  <c r="N17" i="3"/>
  <c r="O17" i="3"/>
  <c r="P17" i="3"/>
  <c r="Q17" i="3"/>
  <c r="N18" i="3"/>
  <c r="O18" i="3"/>
  <c r="P18" i="3"/>
  <c r="Q18" i="3"/>
  <c r="N19" i="3"/>
  <c r="O19" i="3"/>
  <c r="P19" i="3"/>
  <c r="Q19" i="3"/>
  <c r="N20" i="3"/>
  <c r="O20" i="3"/>
  <c r="P20" i="3"/>
  <c r="Q20" i="3"/>
  <c r="N21" i="3"/>
  <c r="O21" i="3"/>
  <c r="P21" i="3"/>
  <c r="Q21" i="3"/>
  <c r="Q2" i="3"/>
  <c r="P2" i="3"/>
  <c r="O2" i="3"/>
  <c r="N2" i="3"/>
  <c r="T3" i="3"/>
  <c r="T4" i="3"/>
  <c r="T5" i="3"/>
  <c r="T6" i="3"/>
  <c r="T2" i="3"/>
  <c r="D4" i="3" l="1"/>
  <c r="F4" i="3"/>
  <c r="D6" i="3"/>
  <c r="F6" i="3"/>
  <c r="D8" i="3"/>
  <c r="F8" i="3"/>
  <c r="D10" i="3"/>
  <c r="F10" i="3"/>
  <c r="D12" i="3"/>
  <c r="F12" i="3"/>
  <c r="D14" i="3"/>
  <c r="F14" i="3"/>
  <c r="D16" i="3"/>
  <c r="F16" i="3"/>
  <c r="D18" i="3"/>
  <c r="F18" i="3"/>
  <c r="D20" i="3"/>
  <c r="F20" i="3"/>
  <c r="C3" i="3"/>
  <c r="D3" i="3"/>
  <c r="E3" i="3"/>
  <c r="F3" i="3"/>
  <c r="C4" i="3"/>
  <c r="E4" i="3"/>
  <c r="C5" i="3"/>
  <c r="D5" i="3"/>
  <c r="E5" i="3"/>
  <c r="F5" i="3"/>
  <c r="C6" i="3"/>
  <c r="E6" i="3"/>
  <c r="C7" i="3"/>
  <c r="D7" i="3"/>
  <c r="E7" i="3"/>
  <c r="F7" i="3"/>
  <c r="C8" i="3"/>
  <c r="E8" i="3"/>
  <c r="C9" i="3"/>
  <c r="D9" i="3"/>
  <c r="E9" i="3"/>
  <c r="F9" i="3"/>
  <c r="C10" i="3"/>
  <c r="E10" i="3"/>
  <c r="C11" i="3"/>
  <c r="D11" i="3"/>
  <c r="E11" i="3"/>
  <c r="F11" i="3"/>
  <c r="C12" i="3"/>
  <c r="E12" i="3"/>
  <c r="C13" i="3"/>
  <c r="D13" i="3"/>
  <c r="E13" i="3"/>
  <c r="F13" i="3"/>
  <c r="C14" i="3"/>
  <c r="E14" i="3"/>
  <c r="C15" i="3"/>
  <c r="D15" i="3"/>
  <c r="E15" i="3"/>
  <c r="F15" i="3"/>
  <c r="C16" i="3"/>
  <c r="E16" i="3"/>
  <c r="C17" i="3"/>
  <c r="D17" i="3"/>
  <c r="E17" i="3"/>
  <c r="F17" i="3"/>
  <c r="C18" i="3"/>
  <c r="E18" i="3"/>
  <c r="C19" i="3"/>
  <c r="D19" i="3"/>
  <c r="E19" i="3"/>
  <c r="F19" i="3"/>
  <c r="C20" i="3"/>
  <c r="E20" i="3"/>
  <c r="C21" i="3"/>
  <c r="D21" i="3"/>
  <c r="E21" i="3"/>
  <c r="F21" i="3"/>
  <c r="F2" i="3"/>
  <c r="E2" i="3"/>
  <c r="D2" i="3"/>
  <c r="C2" i="3"/>
  <c r="O19" i="1" l="1"/>
  <c r="N19" i="1"/>
  <c r="M19" i="1"/>
  <c r="N17" i="1"/>
  <c r="M18" i="1"/>
  <c r="C14" i="2" l="1"/>
  <c r="E14" i="2"/>
  <c r="G14" i="2"/>
  <c r="I14" i="2"/>
  <c r="W17" i="1"/>
  <c r="X17" i="1"/>
  <c r="Y17" i="1"/>
  <c r="Z17" i="1"/>
  <c r="AE21" i="1"/>
  <c r="AD21" i="1"/>
  <c r="AC21" i="1"/>
  <c r="AB21" i="1"/>
  <c r="Z21" i="1"/>
  <c r="Y21" i="1"/>
  <c r="X21" i="1"/>
  <c r="W21" i="1"/>
  <c r="U21" i="1"/>
  <c r="T21" i="1"/>
  <c r="S21" i="1"/>
  <c r="R21" i="1"/>
  <c r="P21" i="1"/>
  <c r="O21" i="1"/>
  <c r="N21" i="1"/>
  <c r="M21" i="1"/>
  <c r="K21" i="1"/>
  <c r="AE20" i="1"/>
  <c r="AD20" i="1"/>
  <c r="AC20" i="1"/>
  <c r="AB20" i="1"/>
  <c r="Z20" i="1"/>
  <c r="Y20" i="1"/>
  <c r="X20" i="1"/>
  <c r="W20" i="1"/>
  <c r="U20" i="1"/>
  <c r="T20" i="1"/>
  <c r="S20" i="1"/>
  <c r="R20" i="1"/>
  <c r="P20" i="1"/>
  <c r="O20" i="1"/>
  <c r="N20" i="1"/>
  <c r="M20" i="1"/>
  <c r="K20" i="1"/>
  <c r="AE19" i="1"/>
  <c r="AD19" i="1"/>
  <c r="AC19" i="1"/>
  <c r="AB19" i="1"/>
  <c r="Z19" i="1"/>
  <c r="Y19" i="1"/>
  <c r="X19" i="1"/>
  <c r="W19" i="1"/>
  <c r="U19" i="1"/>
  <c r="T19" i="1"/>
  <c r="S19" i="1"/>
  <c r="R19" i="1"/>
  <c r="P19" i="1"/>
  <c r="K19" i="1"/>
  <c r="AE18" i="1"/>
  <c r="AD18" i="1"/>
  <c r="AC18" i="1"/>
  <c r="AB18" i="1"/>
  <c r="Z18" i="1"/>
  <c r="Y18" i="1"/>
  <c r="X18" i="1"/>
  <c r="W18" i="1"/>
  <c r="U18" i="1"/>
  <c r="T18" i="1"/>
  <c r="S18" i="1"/>
  <c r="R18" i="1"/>
  <c r="P18" i="1"/>
  <c r="O18" i="1"/>
  <c r="N18" i="1"/>
  <c r="K18" i="1"/>
  <c r="AC17" i="1"/>
  <c r="AD17" i="1"/>
  <c r="AE17" i="1"/>
  <c r="AB17" i="1"/>
  <c r="S17" i="1"/>
  <c r="T17" i="1"/>
  <c r="U17" i="1"/>
  <c r="R17" i="1"/>
  <c r="O17" i="1"/>
  <c r="P17" i="1"/>
  <c r="M17" i="1"/>
  <c r="K17" i="1"/>
  <c r="B6" i="2"/>
  <c r="B16" i="2" s="1"/>
  <c r="B7" i="2"/>
  <c r="B17" i="2" s="1"/>
  <c r="B8" i="2"/>
  <c r="B18" i="2" s="1"/>
  <c r="B9" i="2"/>
  <c r="B19" i="2" s="1"/>
  <c r="B5" i="2"/>
  <c r="B15" i="2" s="1"/>
</calcChain>
</file>

<file path=xl/sharedStrings.xml><?xml version="1.0" encoding="utf-8"?>
<sst xmlns="http://schemas.openxmlformats.org/spreadsheetml/2006/main" count="154" uniqueCount="32">
  <si>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</si>
  <si>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</si>
  <si>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</si>
  <si>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</si>
  <si>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</si>
  <si>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</si>
  <si>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</si>
  <si>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</si>
  <si>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</si>
  <si>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</si>
  <si>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</si>
  <si>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</si>
  <si>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</si>
  <si>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</si>
  <si>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</si>
  <si>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</si>
  <si>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Column Labels</t>
  </si>
  <si>
    <t>Row Labels</t>
  </si>
  <si>
    <t>Sum of 2011</t>
  </si>
  <si>
    <t>Sum of 2012</t>
  </si>
  <si>
    <t>Sum of 2013</t>
  </si>
  <si>
    <t>Sum of 2014</t>
  </si>
  <si>
    <t>Sum of 2015</t>
  </si>
  <si>
    <t>Indexed Values</t>
  </si>
  <si>
    <r>
      <t xml:space="preserve">Yearly Trends of Key Financial Indicators - 2011 to 2015
</t>
    </r>
    <r>
      <rPr>
        <sz val="8"/>
        <color theme="0" tint="-4.9989318521683403E-2"/>
        <rFont val="Calibri"/>
        <family val="2"/>
        <scheme val="minor"/>
      </rPr>
      <t>Maximum values highlighted.</t>
    </r>
  </si>
  <si>
    <r>
      <t xml:space="preserve">Indexed Trends of Key Financial Indicators - 2011 to 2015
</t>
    </r>
    <r>
      <rPr>
        <sz val="8"/>
        <color theme="0" tint="-4.9989318521683403E-2"/>
        <rFont val="Calibri"/>
        <family val="2"/>
        <scheme val="minor"/>
      </rPr>
      <t>2011 value is 100%. Minimum values highlighted.</t>
    </r>
  </si>
  <si>
    <t>Data &amp; Pivot Tables</t>
  </si>
  <si>
    <t>Baseline</t>
  </si>
  <si>
    <t>5 YR Avg</t>
  </si>
  <si>
    <t>Variance</t>
  </si>
  <si>
    <t xml:space="preserve">Yearly Trends of Key Financial Indicators - 2011 to 2015
</t>
  </si>
  <si>
    <t xml:space="preserve">Indexed Trends Variance of Key Financial Indicators - 2011 to 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</si>
</sst>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9" fontId="0" fillId="0" borderId="0" xfId="1" applyFont="1"/>
    <xf numFmtId="0" fontId="0" fillId="2" borderId="0" xfId="0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0" fillId="6" borderId="2" xfId="0" applyFont="1" applyFill="1" applyBorder="1"/>
    <xf numFmtId="0" fontId="0" fillId="6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6" borderId="2" xfId="0" applyNumberFormat="1" applyFont="1" applyFill="1" applyBorder="1" applyAlignment="1">
      <alignment horizontal="center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0" fontId="0" fillId="8" borderId="0" xfId="0" applyFill="1" applyBorder="1" applyAlignment="1"/>
    <xf numFmtId="0" fontId="0" fillId="10" borderId="0" xfId="0" applyFill="1" applyBorder="1" applyAlignment="1"/>
    <xf numFmtId="0" fontId="5" fillId="0" borderId="0" xfId="0" applyFont="1"/>
    <xf numFmtId="9" fontId="5" fillId="0" borderId="0" xfId="1" applyFont="1"/>
    <xf numFmtId="0" fontId="0" fillId="11" borderId="9" xfId="0" applyFill="1" applyBorder="1"/>
    <xf numFmtId="0" fontId="0" fillId="11" borderId="10" xfId="0" applyFill="1" applyBorder="1"/>
    <xf numFmtId="0" fontId="2" fillId="11" borderId="8" xfId="0" applyFont="1" applyFill="1" applyBorder="1" applyAlignment="1">
      <alignment horizontal="center" vertical="top" wrapText="1"/>
    </xf>
    <xf numFmtId="0" fontId="2" fillId="11" borderId="9" xfId="0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09519212397294E-2"/>
          <c:y val="5.1400554097404488E-2"/>
          <c:w val="0.70040712652853876"/>
          <c:h val="0.77611475648877226"/>
        </c:manualLayout>
      </c:layout>
      <c:lineChart>
        <c:grouping val="standard"/>
        <c:varyColors val="0"/>
        <c:ser>
          <c:idx val="0"/>
          <c:order val="0"/>
          <c:tx>
            <c:strRef>
              <c:f>'Revised Data Structure'!$A$2:$B$2</c:f>
              <c:strCache>
                <c:ptCount val="1"/>
                <c:pt idx="0">
                  <c:v>ACC Ltd Fixed Cost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Structure'!$C$2:$F$2</c:f>
              <c:numCache>
                <c:formatCode>0%</c:formatCode>
                <c:ptCount val="4"/>
                <c:pt idx="0">
                  <c:v>0.96296296296296291</c:v>
                </c:pt>
                <c:pt idx="1">
                  <c:v>1.0740740740740742</c:v>
                </c:pt>
                <c:pt idx="2">
                  <c:v>1.0740740740740742</c:v>
                </c:pt>
                <c:pt idx="3">
                  <c:v>1.1111111111111112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'Revised Data Structure'!$A$3:$B$3</c:f>
              <c:strCache>
                <c:ptCount val="1"/>
                <c:pt idx="0">
                  <c:v>Ambuja Cement Fixed Cost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Structure'!$C$3:$F$3</c:f>
              <c:numCache>
                <c:formatCode>0%</c:formatCode>
                <c:ptCount val="4"/>
                <c:pt idx="0">
                  <c:v>1</c:v>
                </c:pt>
                <c:pt idx="1">
                  <c:v>1.08</c:v>
                </c:pt>
                <c:pt idx="2">
                  <c:v>1.08</c:v>
                </c:pt>
                <c:pt idx="3">
                  <c:v>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'Revised Data Structure'!$A$4:$B$4</c:f>
              <c:strCache>
                <c:ptCount val="1"/>
                <c:pt idx="0">
                  <c:v>JK Lakshmi Cement Fixed Cost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Structure'!$C$4:$F$4</c:f>
              <c:numCache>
                <c:formatCode>0%</c:formatCode>
                <c:ptCount val="4"/>
                <c:pt idx="0">
                  <c:v>1.0526315789473684</c:v>
                </c:pt>
                <c:pt idx="1">
                  <c:v>1</c:v>
                </c:pt>
                <c:pt idx="2">
                  <c:v>1</c:v>
                </c:pt>
                <c:pt idx="3">
                  <c:v>0.94736842105263153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'Revised Data Structure'!$A$5:$B$5</c:f>
              <c:strCache>
                <c:ptCount val="1"/>
                <c:pt idx="0">
                  <c:v>Ultratech Cement Fixed Cost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Structure'!$C$5:$F$5</c:f>
              <c:numCache>
                <c:formatCode>0%</c:formatCode>
                <c:ptCount val="4"/>
                <c:pt idx="0">
                  <c:v>0.91666666666666663</c:v>
                </c:pt>
                <c:pt idx="1">
                  <c:v>0.91666666666666663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'Revised Data Structure'!$W$1</c:f>
              <c:strCache>
                <c:ptCount val="1"/>
                <c:pt idx="0">
                  <c:v>Baseline</c:v>
                </c:pt>
              </c:strCache>
            </c:strRef>
          </c:tx>
          <c:spPr>
            <a:ln w="9525" cmpd="sng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Structure'!$W$2:$W$5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31872"/>
        <c:axId val="280833408"/>
      </c:lineChart>
      <c:catAx>
        <c:axId val="28083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0833408"/>
        <c:crosses val="autoZero"/>
        <c:auto val="1"/>
        <c:lblAlgn val="ctr"/>
        <c:lblOffset val="100"/>
        <c:noMultiLvlLbl val="0"/>
      </c:catAx>
      <c:valAx>
        <c:axId val="280833408"/>
        <c:scaling>
          <c:orientation val="minMax"/>
          <c:max val="1.3"/>
          <c:min val="0.5"/>
        </c:scaling>
        <c:delete val="0"/>
        <c:axPos val="l"/>
        <c:numFmt formatCode="0%" sourceLinked="1"/>
        <c:majorTickMark val="out"/>
        <c:minorTickMark val="none"/>
        <c:tickLblPos val="nextTo"/>
        <c:crossAx val="280831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31014873140857"/>
          <c:y val="8.0409356725146194E-2"/>
          <c:w val="0.7104120734908137"/>
          <c:h val="0.773014228484597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'Revised Data Structure'!$A$18:$B$18</c:f>
              <c:strCache>
                <c:ptCount val="1"/>
                <c:pt idx="0">
                  <c:v>ACC Ltd Profit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accent1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Structure'!$N$18:$Q$18</c:f>
              <c:numCache>
                <c:formatCode>General</c:formatCode>
                <c:ptCount val="4"/>
                <c:pt idx="0">
                  <c:v>0</c:v>
                </c:pt>
                <c:pt idx="1">
                  <c:v>-8</c:v>
                </c:pt>
                <c:pt idx="2">
                  <c:v>-7</c:v>
                </c:pt>
                <c:pt idx="3">
                  <c:v>-7</c:v>
                </c:pt>
              </c:numCache>
            </c:numRef>
          </c:val>
        </c:ser>
        <c:ser>
          <c:idx val="1"/>
          <c:order val="1"/>
          <c:tx>
            <c:strRef>
              <c:f>'Revised Data Structure'!$A$19:$B$19</c:f>
              <c:strCache>
                <c:ptCount val="1"/>
                <c:pt idx="0">
                  <c:v>Ambuja Cement Profit</c:v>
                </c:pt>
              </c:strCache>
            </c:strRef>
          </c:tx>
          <c:spPr>
            <a:noFill/>
          </c:spPr>
          <c:invertIfNegative val="0"/>
          <c:dLbls>
            <c:numFmt formatCode="General" sourceLinked="0"/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Structure'!$N$19:$Q$19</c:f>
              <c:numCache>
                <c:formatCode>General</c:formatCode>
                <c:ptCount val="4"/>
                <c:pt idx="0">
                  <c:v>1</c:v>
                </c:pt>
                <c:pt idx="1">
                  <c:v>-5</c:v>
                </c:pt>
                <c:pt idx="2">
                  <c:v>-4</c:v>
                </c:pt>
                <c:pt idx="3">
                  <c:v>-8</c:v>
                </c:pt>
              </c:numCache>
            </c:numRef>
          </c:val>
        </c:ser>
        <c:ser>
          <c:idx val="2"/>
          <c:order val="2"/>
          <c:tx>
            <c:strRef>
              <c:f>'Revised Data Structure'!$A$20:$B$20</c:f>
              <c:strCache>
                <c:ptCount val="1"/>
                <c:pt idx="0">
                  <c:v>JK Lakshmi Cement Profit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accent3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Structure'!$N$20:$Q$20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'Revised Data Structure'!$A$21:$B$21</c:f>
              <c:strCache>
                <c:ptCount val="1"/>
                <c:pt idx="0">
                  <c:v>Ultratech Cement Profit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tx2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Structure'!$N$21:$Q$21</c:f>
              <c:numCache>
                <c:formatCode>General</c:formatCode>
                <c:ptCount val="4"/>
                <c:pt idx="0">
                  <c:v>0</c:v>
                </c:pt>
                <c:pt idx="1">
                  <c:v>-9</c:v>
                </c:pt>
                <c:pt idx="2">
                  <c:v>-8</c:v>
                </c:pt>
                <c:pt idx="3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98400"/>
        <c:axId val="52954240"/>
      </c:barChart>
      <c:catAx>
        <c:axId val="485984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crossAx val="52954240"/>
        <c:crosses val="autoZero"/>
        <c:auto val="1"/>
        <c:lblAlgn val="ctr"/>
        <c:lblOffset val="100"/>
        <c:noMultiLvlLbl val="0"/>
      </c:catAx>
      <c:valAx>
        <c:axId val="529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984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26338518030073E-2"/>
          <c:y val="5.140028132062649E-2"/>
          <c:w val="0.79019019174327343"/>
          <c:h val="0.77611475648877226"/>
        </c:manualLayout>
      </c:layout>
      <c:lineChart>
        <c:grouping val="standard"/>
        <c:varyColors val="0"/>
        <c:ser>
          <c:idx val="0"/>
          <c:order val="0"/>
          <c:tx>
            <c:strRef>
              <c:f>'Revised Data Structure'!$A$6:$B$6</c:f>
              <c:strCache>
                <c:ptCount val="1"/>
                <c:pt idx="0">
                  <c:v>ACC Ltd Freight &amp; Forwarding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Structure'!$C$6:$F$6</c:f>
              <c:numCache>
                <c:formatCode>0%</c:formatCode>
                <c:ptCount val="4"/>
                <c:pt idx="0">
                  <c:v>1</c:v>
                </c:pt>
                <c:pt idx="1">
                  <c:v>1.05</c:v>
                </c:pt>
                <c:pt idx="2">
                  <c:v>1.1000000000000001</c:v>
                </c:pt>
                <c:pt idx="3">
                  <c:v>1.1499999999999999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'Revised Data Structure'!$A$3:$B$3</c:f>
              <c:strCache>
                <c:ptCount val="1"/>
                <c:pt idx="0">
                  <c:v>Ambuja Cement Fixed Cost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Structure'!$C$7:$F$7</c:f>
              <c:numCache>
                <c:formatCode>0%</c:formatCode>
                <c:ptCount val="4"/>
                <c:pt idx="0">
                  <c:v>1</c:v>
                </c:pt>
                <c:pt idx="1">
                  <c:v>1.0869565217391304</c:v>
                </c:pt>
                <c:pt idx="2">
                  <c:v>1.0434782608695652</c:v>
                </c:pt>
                <c:pt idx="3">
                  <c:v>1.173913043478261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'Revised Data Structure'!$A$4:$B$4</c:f>
              <c:strCache>
                <c:ptCount val="1"/>
                <c:pt idx="0">
                  <c:v>JK Lakshmi Cement Fixed Cost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Structure'!$C$8:$F$8</c:f>
              <c:numCache>
                <c:formatCode>0%</c:formatCode>
                <c:ptCount val="4"/>
                <c:pt idx="0">
                  <c:v>0.95</c:v>
                </c:pt>
                <c:pt idx="1">
                  <c:v>1.05</c:v>
                </c:pt>
                <c:pt idx="2">
                  <c:v>1.1000000000000001</c:v>
                </c:pt>
                <c:pt idx="3">
                  <c:v>1.1000000000000001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'Revised Data Structure'!$A$5:$B$5</c:f>
              <c:strCache>
                <c:ptCount val="1"/>
                <c:pt idx="0">
                  <c:v>Ultratech Cement Fixed Cost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Structure'!$C$9:$F$9</c:f>
              <c:numCache>
                <c:formatCode>0%</c:formatCode>
                <c:ptCount val="4"/>
                <c:pt idx="0">
                  <c:v>0.90909090909090906</c:v>
                </c:pt>
                <c:pt idx="1">
                  <c:v>0.95454545454545459</c:v>
                </c:pt>
                <c:pt idx="2">
                  <c:v>1.0454545454545454</c:v>
                </c:pt>
                <c:pt idx="3">
                  <c:v>1.0909090909090908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'Revised Data Structure'!$W$1</c:f>
              <c:strCache>
                <c:ptCount val="1"/>
                <c:pt idx="0">
                  <c:v>Baseline</c:v>
                </c:pt>
              </c:strCache>
            </c:strRef>
          </c:tx>
          <c:spPr>
            <a:ln w="9525" cmpd="sng">
              <a:gradFill flip="none" rotWithShape="1">
                <a:gsLst>
                  <a:gs pos="0">
                    <a:srgbClr val="FFF200"/>
                  </a:gs>
                  <a:gs pos="4000">
                    <a:srgbClr val="FF7A00"/>
                  </a:gs>
                  <a:gs pos="90000">
                    <a:srgbClr val="FF0300"/>
                  </a:gs>
                  <a:gs pos="100000">
                    <a:srgbClr val="4D0808"/>
                  </a:gs>
                </a:gsLst>
                <a:lin ang="2700000" scaled="0"/>
                <a:tileRect/>
              </a:gradFill>
              <a:prstDash val="lgDash"/>
            </a:ln>
          </c:spPr>
          <c:marker>
            <c:symbol val="none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Structure'!$W$2:$W$5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73600"/>
        <c:axId val="280883584"/>
      </c:lineChart>
      <c:catAx>
        <c:axId val="2808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0883584"/>
        <c:crosses val="autoZero"/>
        <c:auto val="1"/>
        <c:lblAlgn val="ctr"/>
        <c:lblOffset val="100"/>
        <c:noMultiLvlLbl val="0"/>
      </c:catAx>
      <c:valAx>
        <c:axId val="280883584"/>
        <c:scaling>
          <c:orientation val="minMax"/>
          <c:max val="1.3"/>
          <c:min val="0.5"/>
        </c:scaling>
        <c:delete val="1"/>
        <c:axPos val="l"/>
        <c:numFmt formatCode="0%" sourceLinked="1"/>
        <c:majorTickMark val="out"/>
        <c:minorTickMark val="none"/>
        <c:tickLblPos val="nextTo"/>
        <c:crossAx val="280873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4232879980917E-2"/>
          <c:y val="5.1400554097404488E-2"/>
          <c:w val="0.75086565342122935"/>
          <c:h val="0.77611475648877226"/>
        </c:manualLayout>
      </c:layout>
      <c:lineChart>
        <c:grouping val="standard"/>
        <c:varyColors val="0"/>
        <c:ser>
          <c:idx val="0"/>
          <c:order val="0"/>
          <c:tx>
            <c:strRef>
              <c:f>'Revised Data Structure'!$A$10:$B$10</c:f>
              <c:strCache>
                <c:ptCount val="1"/>
                <c:pt idx="0">
                  <c:v>ACC Ltd Other variable cost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Structure'!$C$10:$F$10</c:f>
              <c:numCache>
                <c:formatCode>0%</c:formatCode>
                <c:ptCount val="4"/>
                <c:pt idx="0">
                  <c:v>1.2</c:v>
                </c:pt>
                <c:pt idx="1">
                  <c:v>1.4666666666666666</c:v>
                </c:pt>
                <c:pt idx="2">
                  <c:v>1.3333333333333333</c:v>
                </c:pt>
                <c:pt idx="3">
                  <c:v>1.2666666666666666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'Revised Data Structure'!$A$11:$B$11</c:f>
              <c:strCache>
                <c:ptCount val="1"/>
                <c:pt idx="0">
                  <c:v>Ambuja Cement Other variable cost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Structure'!$C$11:$F$11</c:f>
              <c:numCache>
                <c:formatCode>0%</c:formatCode>
                <c:ptCount val="4"/>
                <c:pt idx="0">
                  <c:v>0.81818181818181823</c:v>
                </c:pt>
                <c:pt idx="1">
                  <c:v>1.1818181818181819</c:v>
                </c:pt>
                <c:pt idx="2">
                  <c:v>1.0909090909090908</c:v>
                </c:pt>
                <c:pt idx="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'Revised Data Structure'!$A$12:$B$12</c:f>
              <c:strCache>
                <c:ptCount val="1"/>
                <c:pt idx="0">
                  <c:v>JK Lakshmi Cement Other variable cost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Structure'!$C$12:$F$12</c:f>
              <c:numCache>
                <c:formatCode>0%</c:formatCode>
                <c:ptCount val="4"/>
                <c:pt idx="0">
                  <c:v>1.0869565217391304</c:v>
                </c:pt>
                <c:pt idx="1">
                  <c:v>1.1304347826086956</c:v>
                </c:pt>
                <c:pt idx="2">
                  <c:v>1.3043478260869565</c:v>
                </c:pt>
                <c:pt idx="3">
                  <c:v>1.2608695652173914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'Revised Data Structure'!$A$13:$B$13</c:f>
              <c:strCache>
                <c:ptCount val="1"/>
                <c:pt idx="0">
                  <c:v>Ultratech Cement Other variable cost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Structure'!$C$13:$F$13</c:f>
              <c:numCache>
                <c:formatCode>0%</c:formatCode>
                <c:ptCount val="4"/>
                <c:pt idx="0">
                  <c:v>1.0625</c:v>
                </c:pt>
                <c:pt idx="1">
                  <c:v>1.125</c:v>
                </c:pt>
                <c:pt idx="2">
                  <c:v>1.1875</c:v>
                </c:pt>
                <c:pt idx="3">
                  <c:v>1.125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'Revised Data Structure'!$W$1</c:f>
              <c:strCache>
                <c:ptCount val="1"/>
                <c:pt idx="0">
                  <c:v>Baseline</c:v>
                </c:pt>
              </c:strCache>
            </c:strRef>
          </c:tx>
          <c:spPr>
            <a:ln w="9525" cmpd="sng">
              <a:gradFill flip="none" rotWithShape="1">
                <a:gsLst>
                  <a:gs pos="0">
                    <a:srgbClr val="FFF200"/>
                  </a:gs>
                  <a:gs pos="4000">
                    <a:srgbClr val="FF7A00"/>
                  </a:gs>
                  <a:gs pos="90000">
                    <a:srgbClr val="FF0300"/>
                  </a:gs>
                  <a:gs pos="100000">
                    <a:srgbClr val="4D0808"/>
                  </a:gs>
                </a:gsLst>
                <a:lin ang="2700000" scaled="0"/>
                <a:tileRect/>
              </a:gradFill>
              <a:prstDash val="lgDash"/>
            </a:ln>
          </c:spPr>
          <c:marker>
            <c:symbol val="none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Structure'!$W$2:$W$5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34944"/>
        <c:axId val="286040832"/>
      </c:lineChart>
      <c:catAx>
        <c:axId val="2860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6040832"/>
        <c:crosses val="autoZero"/>
        <c:auto val="1"/>
        <c:lblAlgn val="ctr"/>
        <c:lblOffset val="100"/>
        <c:noMultiLvlLbl val="0"/>
      </c:catAx>
      <c:valAx>
        <c:axId val="286040832"/>
        <c:scaling>
          <c:orientation val="minMax"/>
          <c:max val="1.3"/>
          <c:min val="0.5"/>
        </c:scaling>
        <c:delete val="1"/>
        <c:axPos val="l"/>
        <c:numFmt formatCode="0%" sourceLinked="1"/>
        <c:majorTickMark val="out"/>
        <c:minorTickMark val="none"/>
        <c:tickLblPos val="nextTo"/>
        <c:crossAx val="286034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28504503031462E-2"/>
          <c:y val="5.1400554097404488E-2"/>
          <c:w val="0.75734920915312254"/>
          <c:h val="0.77611475648877226"/>
        </c:manualLayout>
      </c:layout>
      <c:lineChart>
        <c:grouping val="standard"/>
        <c:varyColors val="0"/>
        <c:ser>
          <c:idx val="0"/>
          <c:order val="0"/>
          <c:tx>
            <c:strRef>
              <c:f>'Revised Data Structure'!$A$14:$B$14</c:f>
              <c:strCache>
                <c:ptCount val="1"/>
                <c:pt idx="0">
                  <c:v>ACC Ltd Power &amp; Fuel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Structure'!$C$14:$F$14</c:f>
              <c:numCache>
                <c:formatCode>0%</c:formatCode>
                <c:ptCount val="4"/>
                <c:pt idx="0">
                  <c:v>0.91304347826086951</c:v>
                </c:pt>
                <c:pt idx="1">
                  <c:v>0.91304347826086951</c:v>
                </c:pt>
                <c:pt idx="2">
                  <c:v>0.91304347826086951</c:v>
                </c:pt>
                <c:pt idx="3">
                  <c:v>0.86956521739130432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'Revised Data Structure'!$A$15:$B$15</c:f>
              <c:strCache>
                <c:ptCount val="1"/>
                <c:pt idx="0">
                  <c:v>Ambuja Cement Power &amp; Fuel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Structure'!$C$15:$F$15</c:f>
              <c:numCache>
                <c:formatCode>0%</c:formatCode>
                <c:ptCount val="4"/>
                <c:pt idx="0">
                  <c:v>1.0434782608695652</c:v>
                </c:pt>
                <c:pt idx="1">
                  <c:v>0.95652173913043481</c:v>
                </c:pt>
                <c:pt idx="2">
                  <c:v>1</c:v>
                </c:pt>
                <c:pt idx="3">
                  <c:v>0.95652173913043481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'Revised Data Structure'!$A$16:$B$16</c:f>
              <c:strCache>
                <c:ptCount val="1"/>
                <c:pt idx="0">
                  <c:v>JK Lakshmi Cement Power &amp; Fuel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Structure'!$C$16:$F$16</c:f>
              <c:numCache>
                <c:formatCode>0%</c:formatCode>
                <c:ptCount val="4"/>
                <c:pt idx="0">
                  <c:v>0.8</c:v>
                </c:pt>
                <c:pt idx="1">
                  <c:v>0.66666666666666663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'Revised Data Structure'!$A$17:$B$17</c:f>
              <c:strCache>
                <c:ptCount val="1"/>
                <c:pt idx="0">
                  <c:v>Ultratech Cement Power &amp; Fuel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Structure'!$C$17:$F$17</c:f>
              <c:numCache>
                <c:formatCode>0%</c:formatCode>
                <c:ptCount val="4"/>
                <c:pt idx="0">
                  <c:v>1.0434782608695652</c:v>
                </c:pt>
                <c:pt idx="1">
                  <c:v>0.91304347826086951</c:v>
                </c:pt>
                <c:pt idx="2">
                  <c:v>0.86956521739130432</c:v>
                </c:pt>
                <c:pt idx="3">
                  <c:v>0.91304347826086951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'Revised Data Structure'!$W$1</c:f>
              <c:strCache>
                <c:ptCount val="1"/>
                <c:pt idx="0">
                  <c:v>Baseline</c:v>
                </c:pt>
              </c:strCache>
            </c:strRef>
          </c:tx>
          <c:spPr>
            <a:ln w="9525" cmpd="sng">
              <a:gradFill flip="none" rotWithShape="1">
                <a:gsLst>
                  <a:gs pos="0">
                    <a:srgbClr val="FFF200"/>
                  </a:gs>
                  <a:gs pos="4000">
                    <a:srgbClr val="FF7A00"/>
                  </a:gs>
                  <a:gs pos="90000">
                    <a:srgbClr val="FF0300"/>
                  </a:gs>
                  <a:gs pos="100000">
                    <a:srgbClr val="4D0808"/>
                  </a:gs>
                </a:gsLst>
                <a:lin ang="2700000" scaled="0"/>
                <a:tileRect/>
              </a:gradFill>
              <a:prstDash val="lgDash"/>
            </a:ln>
          </c:spPr>
          <c:marker>
            <c:symbol val="none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Structure'!$W$2:$W$5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20096"/>
        <c:axId val="289221632"/>
      </c:lineChart>
      <c:catAx>
        <c:axId val="28922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9221632"/>
        <c:crosses val="autoZero"/>
        <c:auto val="1"/>
        <c:lblAlgn val="ctr"/>
        <c:lblOffset val="100"/>
        <c:noMultiLvlLbl val="0"/>
      </c:catAx>
      <c:valAx>
        <c:axId val="289221632"/>
        <c:scaling>
          <c:orientation val="minMax"/>
          <c:max val="1.3"/>
          <c:min val="0.5"/>
        </c:scaling>
        <c:delete val="1"/>
        <c:axPos val="l"/>
        <c:numFmt formatCode="0%" sourceLinked="1"/>
        <c:majorTickMark val="out"/>
        <c:minorTickMark val="none"/>
        <c:tickLblPos val="nextTo"/>
        <c:crossAx val="289220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09519212397294E-2"/>
          <c:y val="5.1400554097404488E-2"/>
          <c:w val="0.75734924238764634"/>
          <c:h val="0.77611475648877226"/>
        </c:manualLayout>
      </c:layout>
      <c:lineChart>
        <c:grouping val="standard"/>
        <c:varyColors val="0"/>
        <c:ser>
          <c:idx val="0"/>
          <c:order val="0"/>
          <c:tx>
            <c:strRef>
              <c:f>'Revised Data Structure'!$A$18:$B$18</c:f>
              <c:strCache>
                <c:ptCount val="1"/>
                <c:pt idx="0">
                  <c:v>ACC Ltd Profit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Structure'!$C$18:$F$18</c:f>
              <c:numCache>
                <c:formatCode>0%</c:formatCode>
                <c:ptCount val="4"/>
                <c:pt idx="0">
                  <c:v>1</c:v>
                </c:pt>
                <c:pt idx="1">
                  <c:v>0.46666666666666667</c:v>
                </c:pt>
                <c:pt idx="2">
                  <c:v>0.53333333333333333</c:v>
                </c:pt>
                <c:pt idx="3">
                  <c:v>0.53333333333333333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'Revised Data Structure'!$A$19:$B$19</c:f>
              <c:strCache>
                <c:ptCount val="1"/>
                <c:pt idx="0">
                  <c:v>Ambuja Cement Profit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Structure'!$C$19:$F$19</c:f>
              <c:numCache>
                <c:formatCode>0%</c:formatCode>
                <c:ptCount val="4"/>
                <c:pt idx="0">
                  <c:v>1.0555555555555556</c:v>
                </c:pt>
                <c:pt idx="1">
                  <c:v>0.72222222222222221</c:v>
                </c:pt>
                <c:pt idx="2">
                  <c:v>0.77777777777777779</c:v>
                </c:pt>
                <c:pt idx="3">
                  <c:v>0.55555555555555558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'Revised Data Structure'!$A$20:$B$20</c:f>
              <c:strCache>
                <c:ptCount val="1"/>
                <c:pt idx="0">
                  <c:v>JK Lakshmi Cement Profit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Structure'!$C$20:$F$20</c:f>
              <c:numCache>
                <c:formatCode>0%</c:formatCode>
                <c:ptCount val="4"/>
                <c:pt idx="0">
                  <c:v>1.5</c:v>
                </c:pt>
                <c:pt idx="1">
                  <c:v>1.75</c:v>
                </c:pt>
                <c:pt idx="2">
                  <c:v>1</c:v>
                </c:pt>
                <c:pt idx="3">
                  <c:v>1.25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'Revised Data Structure'!$A$21:$B$21</c:f>
              <c:strCache>
                <c:ptCount val="1"/>
                <c:pt idx="0">
                  <c:v>Ultratech Cement Profit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4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Structure'!$C$21:$F$21</c:f>
              <c:numCache>
                <c:formatCode>0%</c:formatCode>
                <c:ptCount val="4"/>
                <c:pt idx="0">
                  <c:v>1</c:v>
                </c:pt>
                <c:pt idx="1">
                  <c:v>0.47058823529411764</c:v>
                </c:pt>
                <c:pt idx="2">
                  <c:v>0.52941176470588236</c:v>
                </c:pt>
                <c:pt idx="3">
                  <c:v>0.52941176470588236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'Revised Data Structure'!$W$1</c:f>
              <c:strCache>
                <c:ptCount val="1"/>
                <c:pt idx="0">
                  <c:v>Baseline</c:v>
                </c:pt>
              </c:strCache>
            </c:strRef>
          </c:tx>
          <c:spPr>
            <a:ln w="9525" cmpd="sng">
              <a:gradFill flip="none" rotWithShape="1">
                <a:gsLst>
                  <a:gs pos="0">
                    <a:srgbClr val="FFF200"/>
                  </a:gs>
                  <a:gs pos="4000">
                    <a:srgbClr val="FF7A00"/>
                  </a:gs>
                  <a:gs pos="90000">
                    <a:srgbClr val="FF0300"/>
                  </a:gs>
                  <a:gs pos="100000">
                    <a:srgbClr val="4D0808"/>
                  </a:gs>
                </a:gsLst>
                <a:lin ang="2700000" scaled="0"/>
                <a:tileRect/>
              </a:gradFill>
              <a:prstDash val="lgDash"/>
            </a:ln>
          </c:spPr>
          <c:marker>
            <c:symbol val="none"/>
          </c:marker>
          <c:cat>
            <c:numRef>
              <c:f>'Revised Data Structure'!$C$1:$F$1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Structure'!$W$2:$W$5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74112"/>
        <c:axId val="289411072"/>
      </c:lineChart>
      <c:catAx>
        <c:axId val="2892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9411072"/>
        <c:crosses val="autoZero"/>
        <c:auto val="1"/>
        <c:lblAlgn val="ctr"/>
        <c:lblOffset val="100"/>
        <c:noMultiLvlLbl val="0"/>
      </c:catAx>
      <c:valAx>
        <c:axId val="289411072"/>
        <c:scaling>
          <c:orientation val="minMax"/>
          <c:max val="1.3"/>
          <c:min val="0.5"/>
        </c:scaling>
        <c:delete val="1"/>
        <c:axPos val="l"/>
        <c:numFmt formatCode="0%" sourceLinked="1"/>
        <c:majorTickMark val="out"/>
        <c:minorTickMark val="none"/>
        <c:tickLblPos val="nextTo"/>
        <c:crossAx val="289274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31014873140857"/>
          <c:y val="8.0409356725146194E-2"/>
          <c:w val="0.72449562554680669"/>
          <c:h val="0.773014228484597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'Revised Data Structure'!$A$2:$B$2</c:f>
              <c:strCache>
                <c:ptCount val="1"/>
                <c:pt idx="0">
                  <c:v>ACC Ltd Fixed Cost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accent1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Structure'!$N$2:$Q$2</c:f>
              <c:numCache>
                <c:formatCode>General</c:formatCode>
                <c:ptCount val="4"/>
                <c:pt idx="0">
                  <c:v>-1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'Revised Data Structure'!$A$3:$B$3</c:f>
              <c:strCache>
                <c:ptCount val="1"/>
                <c:pt idx="0">
                  <c:v>Ambuja Cement Fixed Cost</c:v>
                </c:pt>
              </c:strCache>
            </c:strRef>
          </c:tx>
          <c:spPr>
            <a:noFill/>
          </c:spPr>
          <c:invertIfNegative val="0"/>
          <c:dLbls>
            <c:numFmt formatCode="General" sourceLinked="0"/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Structure'!$N$3:$Q$3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'Revised Data Structure'!$A$4:$B$4</c:f>
              <c:strCache>
                <c:ptCount val="1"/>
                <c:pt idx="0">
                  <c:v>JK Lakshmi Cement Fixed Cost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accent3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Structure'!$N$4:$Q$4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</c:numCache>
            </c:numRef>
          </c:val>
        </c:ser>
        <c:ser>
          <c:idx val="3"/>
          <c:order val="3"/>
          <c:tx>
            <c:strRef>
              <c:f>'Revised Data Structure'!$A$5:$B$5</c:f>
              <c:strCache>
                <c:ptCount val="1"/>
                <c:pt idx="0">
                  <c:v>Ultratech Cement Fixed Cost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tx2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Structure'!$N$5:$Q$5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45376"/>
        <c:axId val="289446912"/>
      </c:barChart>
      <c:catAx>
        <c:axId val="2894453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crossAx val="289446912"/>
        <c:crosses val="autoZero"/>
        <c:auto val="1"/>
        <c:lblAlgn val="ctr"/>
        <c:lblOffset val="100"/>
        <c:noMultiLvlLbl val="0"/>
      </c:catAx>
      <c:valAx>
        <c:axId val="28944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94453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'Revised Data Structure'!$A$6:$B$6</c:f>
              <c:strCache>
                <c:ptCount val="1"/>
                <c:pt idx="0">
                  <c:v>ACC Ltd Freight &amp; Forwarding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accent1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Structure'!$N$6:$Q$6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'Revised Data Structure'!$A$7:$B$7</c:f>
              <c:strCache>
                <c:ptCount val="1"/>
                <c:pt idx="0">
                  <c:v>Ambuja Cement Freight &amp; Forwarding</c:v>
                </c:pt>
              </c:strCache>
            </c:strRef>
          </c:tx>
          <c:spPr>
            <a:noFill/>
          </c:spPr>
          <c:invertIfNegative val="0"/>
          <c:dLbls>
            <c:numFmt formatCode="General" sourceLinked="0"/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Structure'!$N$7:$Q$7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'Revised Data Structure'!$A$8:$B$8</c:f>
              <c:strCache>
                <c:ptCount val="1"/>
                <c:pt idx="0">
                  <c:v>JK Lakshmi Cement Freight &amp; Forwarding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accent3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Structure'!$N$8:$Q$8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'Revised Data Structure'!$A$9:$B$9</c:f>
              <c:strCache>
                <c:ptCount val="1"/>
                <c:pt idx="0">
                  <c:v>Ultratech Cement Freight &amp; Forwarding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tx2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Structure'!$N$9:$Q$9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86208"/>
        <c:axId val="288177152"/>
      </c:barChart>
      <c:catAx>
        <c:axId val="778862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crossAx val="288177152"/>
        <c:crosses val="autoZero"/>
        <c:auto val="1"/>
        <c:lblAlgn val="ctr"/>
        <c:lblOffset val="100"/>
        <c:noMultiLvlLbl val="0"/>
      </c:catAx>
      <c:valAx>
        <c:axId val="2881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8862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'Revised Data Structure'!$A$10:$B$10</c:f>
              <c:strCache>
                <c:ptCount val="1"/>
                <c:pt idx="0">
                  <c:v>ACC Ltd Other variable cost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accent1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Structure'!$N$10:$Q$10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'Revised Data Structure'!$A$11:$B$11</c:f>
              <c:strCache>
                <c:ptCount val="1"/>
                <c:pt idx="0">
                  <c:v>Ambuja Cement Other variable cost</c:v>
                </c:pt>
              </c:strCache>
            </c:strRef>
          </c:tx>
          <c:spPr>
            <a:noFill/>
          </c:spPr>
          <c:invertIfNegative val="0"/>
          <c:dLbls>
            <c:numFmt formatCode="General" sourceLinked="0"/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Structure'!$N$11:$Q$11</c:f>
              <c:numCache>
                <c:formatCode>General</c:formatCode>
                <c:ptCount val="4"/>
                <c:pt idx="0">
                  <c:v>-2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'Revised Data Structure'!$A$12:$B$12</c:f>
              <c:strCache>
                <c:ptCount val="1"/>
                <c:pt idx="0">
                  <c:v>JK Lakshmi Cement Other variable cost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accent3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Structure'!$N$12:$Q$12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'Revised Data Structure'!$A$13:$B$13</c:f>
              <c:strCache>
                <c:ptCount val="1"/>
                <c:pt idx="0">
                  <c:v>Ultratech Cement Other variable cost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tx2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Structure'!$N$13:$Q$13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28800"/>
        <c:axId val="50942720"/>
      </c:barChart>
      <c:catAx>
        <c:axId val="508288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crossAx val="50942720"/>
        <c:crosses val="autoZero"/>
        <c:auto val="1"/>
        <c:lblAlgn val="ctr"/>
        <c:lblOffset val="100"/>
        <c:noMultiLvlLbl val="0"/>
      </c:catAx>
      <c:valAx>
        <c:axId val="509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8288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'Revised Data Structure'!$A$14:$B$14</c:f>
              <c:strCache>
                <c:ptCount val="1"/>
                <c:pt idx="0">
                  <c:v>ACC Ltd Power &amp; Fuel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accent1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Structure'!$N$14:$Q$14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-3</c:v>
                </c:pt>
              </c:numCache>
            </c:numRef>
          </c:val>
        </c:ser>
        <c:ser>
          <c:idx val="1"/>
          <c:order val="1"/>
          <c:tx>
            <c:strRef>
              <c:f>'Revised Data Structure'!$A$15:$B$15</c:f>
              <c:strCache>
                <c:ptCount val="1"/>
                <c:pt idx="0">
                  <c:v>Ambuja Cement Power &amp; Fuel</c:v>
                </c:pt>
              </c:strCache>
            </c:strRef>
          </c:tx>
          <c:spPr>
            <a:noFill/>
          </c:spPr>
          <c:invertIfNegative val="0"/>
          <c:dLbls>
            <c:numFmt formatCode="General" sourceLinked="0"/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Structure'!$N$15:$Q$15</c:f>
              <c:numCache>
                <c:formatCode>General</c:formatCode>
                <c:ptCount val="4"/>
                <c:pt idx="0">
                  <c:v>1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</c:numCache>
            </c:numRef>
          </c:val>
        </c:ser>
        <c:ser>
          <c:idx val="2"/>
          <c:order val="2"/>
          <c:tx>
            <c:strRef>
              <c:f>'Revised Data Structure'!$A$16:$B$16</c:f>
              <c:strCache>
                <c:ptCount val="1"/>
                <c:pt idx="0">
                  <c:v>JK Lakshmi Cement Power &amp; Fuel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accent3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Structure'!$N$16:$Q$16</c:f>
              <c:numCache>
                <c:formatCode>General</c:formatCode>
                <c:ptCount val="4"/>
                <c:pt idx="0">
                  <c:v>-6</c:v>
                </c:pt>
                <c:pt idx="1">
                  <c:v>-10</c:v>
                </c:pt>
                <c:pt idx="2">
                  <c:v>-9</c:v>
                </c:pt>
                <c:pt idx="3">
                  <c:v>-9</c:v>
                </c:pt>
              </c:numCache>
            </c:numRef>
          </c:val>
        </c:ser>
        <c:ser>
          <c:idx val="3"/>
          <c:order val="3"/>
          <c:tx>
            <c:strRef>
              <c:f>'Revised Data Structure'!$A$17:$B$17</c:f>
              <c:strCache>
                <c:ptCount val="1"/>
                <c:pt idx="0">
                  <c:v>Ultratech Cement Power &amp; Fuel</c:v>
                </c:pt>
              </c:strCache>
            </c:strRef>
          </c:tx>
          <c:spPr>
            <a:noFill/>
          </c:spPr>
          <c:invertIfNegative val="0"/>
          <c:dLbls>
            <c:spPr>
              <a:solidFill>
                <a:schemeClr val="tx2"/>
              </a:solidFill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'Revised Data Structure'!$N$1:$Q$1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'Revised Data Structure'!$N$17:$Q$17</c:f>
              <c:numCache>
                <c:formatCode>General</c:formatCode>
                <c:ptCount val="4"/>
                <c:pt idx="0">
                  <c:v>1</c:v>
                </c:pt>
                <c:pt idx="1">
                  <c:v>-2</c:v>
                </c:pt>
                <c:pt idx="2">
                  <c:v>-3</c:v>
                </c:pt>
                <c:pt idx="3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30496"/>
        <c:axId val="50732416"/>
      </c:barChart>
      <c:catAx>
        <c:axId val="507304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crossAx val="50732416"/>
        <c:crosses val="autoZero"/>
        <c:auto val="1"/>
        <c:lblAlgn val="ctr"/>
        <c:lblOffset val="100"/>
        <c:noMultiLvlLbl val="0"/>
      </c:catAx>
      <c:valAx>
        <c:axId val="507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7304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114300</xdr:rowOff>
    </xdr:from>
    <xdr:to>
      <xdr:col>6</xdr:col>
      <xdr:colOff>0</xdr:colOff>
      <xdr:row>0</xdr:row>
      <xdr:rowOff>419100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598420" y="11430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106680</xdr:colOff>
      <xdr:row>1</xdr:row>
      <xdr:rowOff>304800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01840" y="18288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4</xdr:row>
      <xdr:rowOff>104776</xdr:rowOff>
    </xdr:from>
    <xdr:to>
      <xdr:col>4</xdr:col>
      <xdr:colOff>276224</xdr:colOff>
      <xdr:row>13</xdr:row>
      <xdr:rowOff>127636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209550</xdr:colOff>
      <xdr:row>4</xdr:row>
      <xdr:rowOff>95250</xdr:rowOff>
    </xdr:from>
    <xdr:to>
      <xdr:col>7</xdr:col>
      <xdr:colOff>98584</xdr:colOff>
      <xdr:row>13</xdr:row>
      <xdr:rowOff>140176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190500</xdr:colOff>
      <xdr:row>4</xdr:row>
      <xdr:rowOff>171451</xdr:rowOff>
    </xdr:from>
    <xdr:to>
      <xdr:col>10</xdr:col>
      <xdr:colOff>281939</xdr:colOff>
      <xdr:row>13</xdr:row>
      <xdr:rowOff>118176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152400</xdr:colOff>
      <xdr:row>4</xdr:row>
      <xdr:rowOff>104775</xdr:rowOff>
    </xdr:from>
    <xdr:to>
      <xdr:col>13</xdr:col>
      <xdr:colOff>243841</xdr:colOff>
      <xdr:row>13</xdr:row>
      <xdr:rowOff>123825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152400</xdr:colOff>
      <xdr:row>4</xdr:row>
      <xdr:rowOff>104775</xdr:rowOff>
    </xdr:from>
    <xdr:to>
      <xdr:col>16</xdr:col>
      <xdr:colOff>378549</xdr:colOff>
      <xdr:row>13</xdr:row>
      <xdr:rowOff>127635</xdr:rowOff>
    </xdr:to>
    <xdr:graphicFrame macro="">
      <xdr:nvGraphicFramePr>
        <xdr:cNvPr id="6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16</xdr:col>
      <xdr:colOff>409575</xdr:colOff>
      <xdr:row>5</xdr:row>
      <xdr:rowOff>95250</xdr:rowOff>
    </xdr:from>
    <xdr:to>
      <xdr:col>18</xdr:col>
      <xdr:colOff>552279</xdr:colOff>
      <xdr:row>12</xdr:row>
      <xdr:rowOff>18893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666750"/>
          <a:ext cx="1361905" cy="1257143"/>
        </a:xfrm>
        <a:prstGeom prst="rect">
          <a:avLst/>
        </a:prstGeom>
      </xdr:spPr>
    </xdr:pic>
    <xdr:clientData/>
  </xdr:twoCellAnchor>
  <xdr:twoCellAnchor>
    <xdr:from>
      <xdr:col>1</xdr:col>
      <xdr:colOff>90489</xdr:colOff>
      <xdr:row>19</xdr:row>
      <xdr:rowOff>64294</xdr:rowOff>
    </xdr:from>
    <xdr:to>
      <xdr:col>4</xdr:col>
      <xdr:colOff>554833</xdr:colOff>
      <xdr:row>28</xdr:row>
      <xdr:rowOff>87154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11905</xdr:colOff>
      <xdr:row>19</xdr:row>
      <xdr:rowOff>119062</xdr:rowOff>
    </xdr:from>
    <xdr:to>
      <xdr:col>8</xdr:col>
      <xdr:colOff>273843</xdr:colOff>
      <xdr:row>28</xdr:row>
      <xdr:rowOff>141922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404812</xdr:colOff>
      <xdr:row>19</xdr:row>
      <xdr:rowOff>119062</xdr:rowOff>
    </xdr:from>
    <xdr:to>
      <xdr:col>12</xdr:col>
      <xdr:colOff>261937</xdr:colOff>
      <xdr:row>28</xdr:row>
      <xdr:rowOff>141922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178594</xdr:colOff>
      <xdr:row>19</xdr:row>
      <xdr:rowOff>83344</xdr:rowOff>
    </xdr:from>
    <xdr:to>
      <xdr:col>16</xdr:col>
      <xdr:colOff>35719</xdr:colOff>
      <xdr:row>28</xdr:row>
      <xdr:rowOff>106204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607218</xdr:colOff>
      <xdr:row>19</xdr:row>
      <xdr:rowOff>0</xdr:rowOff>
    </xdr:from>
    <xdr:to>
      <xdr:col>18</xdr:col>
      <xdr:colOff>1071561</xdr:colOff>
      <xdr:row>28</xdr:row>
      <xdr:rowOff>22860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18</xdr:col>
      <xdr:colOff>1178718</xdr:colOff>
      <xdr:row>19</xdr:row>
      <xdr:rowOff>0</xdr:rowOff>
    </xdr:from>
    <xdr:to>
      <xdr:col>21</xdr:col>
      <xdr:colOff>480788</xdr:colOff>
      <xdr:row>25</xdr:row>
      <xdr:rowOff>142714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2906" y="3833813"/>
          <a:ext cx="1790476" cy="1285714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0.82082</cdr:x>
      <cdr:y>0.27863</cdr:y>
    </cdr:from>
    <cdr:ext cx="238123" cy="209548"/>
    <cdr:sp macro="" textlink="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696580" y="484086"/>
          <a:ext cx="238123" cy="209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/>
            <a:t>100%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0.72642</cdr:x>
      <cdr:y>0.27957</cdr:y>
    </cdr:from>
    <cdr:to>
      <cdr:x>0.98353</cdr:x>
      <cdr:y>0.41936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404578" y="495294"/>
          <a:ext cx="497158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/>
            <a:t>100%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0.72034</cdr:x>
      <cdr:y>0.28101</cdr:y>
    </cdr:from>
    <cdr:to>
      <cdr:x>0.95163</cdr:x>
      <cdr:y>0.40825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83233" y="466813"/>
          <a:ext cx="444132" cy="21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100%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0.75562</cdr:x>
      <cdr:y>0.27961</cdr:y>
    </cdr:from>
    <cdr:to>
      <cdr:x>1</cdr:x>
      <cdr:y>0.38377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52764" y="485775"/>
          <a:ext cx="50218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100%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0.76171</cdr:x>
      <cdr:y>0.28692</cdr:y>
    </cdr:from>
    <cdr:to>
      <cdr:x>0.993</cdr:x>
      <cdr:y>0.41711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5275" y="498475"/>
          <a:ext cx="475289" cy="226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100%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ulti-variable-data-kaushik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oo" refreshedDate="42544.459828703701" createdVersion="5" refreshedVersion="5" minRefreshableVersion="3" recordCount="20">
  <cacheSource type="worksheet">
    <worksheetSource ref="B4:H24" sheet="Data &amp; Pivot" r:id="rId2"/>
  </cacheSource>
  <cacheFields count="7">
    <cacheField name="Company" numFmtId="0">
      <sharedItems count="4">
        <s v="ACC Ltd"/>
        <s v="Ultratech Cement"/>
        <s v="Ambuja Cement"/>
        <s v="JK Lakshmi Cement"/>
      </sharedItems>
    </cacheField>
    <cacheField name="Variable" numFmtId="0">
      <sharedItems count="5">
        <s v="Other variable cost"/>
        <s v="Power &amp; Fuel"/>
        <s v="Freight &amp; Forwarding"/>
        <s v="Fixed Cost"/>
        <s v="Profit"/>
      </sharedItems>
    </cacheField>
    <cacheField name="2011" numFmtId="0">
      <sharedItems containsSemiMixedTypes="0" containsString="0" containsNumber="1" containsInteger="1" minValue="8" maxValue="30"/>
    </cacheField>
    <cacheField name="2012" numFmtId="0">
      <sharedItems containsSemiMixedTypes="0" containsString="0" containsNumber="1" containsInteger="1" minValue="9" maxValue="26"/>
    </cacheField>
    <cacheField name="2013" numFmtId="0">
      <sharedItems containsSemiMixedTypes="0" containsString="0" containsNumber="1" containsInteger="1" minValue="7" maxValue="29"/>
    </cacheField>
    <cacheField name="2014" numFmtId="0">
      <sharedItems containsSemiMixedTypes="0" containsString="0" containsNumber="1" containsInteger="1" minValue="8" maxValue="30"/>
    </cacheField>
    <cacheField name="2015" numFmtId="0">
      <sharedItems containsSemiMixedTypes="0" containsString="0" containsNumber="1" containsInteger="1" minValue="8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15"/>
    <n v="18"/>
    <n v="22"/>
    <n v="20"/>
    <n v="19"/>
  </r>
  <r>
    <x v="0"/>
    <x v="1"/>
    <n v="23"/>
    <n v="21"/>
    <n v="21"/>
    <n v="21"/>
    <n v="20"/>
  </r>
  <r>
    <x v="0"/>
    <x v="2"/>
    <n v="20"/>
    <n v="20"/>
    <n v="21"/>
    <n v="22"/>
    <n v="23"/>
  </r>
  <r>
    <x v="0"/>
    <x v="3"/>
    <n v="27"/>
    <n v="26"/>
    <n v="29"/>
    <n v="29"/>
    <n v="30"/>
  </r>
  <r>
    <x v="0"/>
    <x v="4"/>
    <n v="15"/>
    <n v="15"/>
    <n v="7"/>
    <n v="8"/>
    <n v="8"/>
  </r>
  <r>
    <x v="1"/>
    <x v="0"/>
    <n v="16"/>
    <n v="17"/>
    <n v="18"/>
    <n v="19"/>
    <n v="18"/>
  </r>
  <r>
    <x v="1"/>
    <x v="1"/>
    <n v="23"/>
    <n v="24"/>
    <n v="21"/>
    <n v="20"/>
    <n v="21"/>
  </r>
  <r>
    <x v="1"/>
    <x v="2"/>
    <n v="22"/>
    <n v="20"/>
    <n v="21"/>
    <n v="23"/>
    <n v="24"/>
  </r>
  <r>
    <x v="1"/>
    <x v="3"/>
    <n v="24"/>
    <n v="22"/>
    <n v="22"/>
    <n v="24"/>
    <n v="24"/>
  </r>
  <r>
    <x v="1"/>
    <x v="4"/>
    <n v="17"/>
    <n v="17"/>
    <n v="8"/>
    <n v="9"/>
    <n v="9"/>
  </r>
  <r>
    <x v="2"/>
    <x v="0"/>
    <n v="11"/>
    <n v="9"/>
    <n v="13"/>
    <n v="12"/>
    <n v="11"/>
  </r>
  <r>
    <x v="2"/>
    <x v="1"/>
    <n v="23"/>
    <n v="24"/>
    <n v="22"/>
    <n v="23"/>
    <n v="22"/>
  </r>
  <r>
    <x v="2"/>
    <x v="2"/>
    <n v="23"/>
    <n v="23"/>
    <n v="25"/>
    <n v="24"/>
    <n v="27"/>
  </r>
  <r>
    <x v="2"/>
    <x v="3"/>
    <n v="25"/>
    <n v="25"/>
    <n v="27"/>
    <n v="27"/>
    <n v="30"/>
  </r>
  <r>
    <x v="2"/>
    <x v="4"/>
    <n v="18"/>
    <n v="19"/>
    <n v="13"/>
    <n v="14"/>
    <n v="10"/>
  </r>
  <r>
    <x v="3"/>
    <x v="0"/>
    <n v="23"/>
    <n v="25"/>
    <n v="26"/>
    <n v="30"/>
    <n v="29"/>
  </r>
  <r>
    <x v="3"/>
    <x v="1"/>
    <n v="30"/>
    <n v="24"/>
    <n v="20"/>
    <n v="21"/>
    <n v="21"/>
  </r>
  <r>
    <x v="3"/>
    <x v="2"/>
    <n v="20"/>
    <n v="19"/>
    <n v="21"/>
    <n v="22"/>
    <n v="22"/>
  </r>
  <r>
    <x v="3"/>
    <x v="3"/>
    <n v="19"/>
    <n v="20"/>
    <n v="19"/>
    <n v="19"/>
    <n v="18"/>
  </r>
  <r>
    <x v="3"/>
    <x v="4"/>
    <n v="8"/>
    <n v="12"/>
    <n v="14"/>
    <n v="8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K4:AE11" firstHeaderRow="1" firstDataRow="3" firstDataCol="1"/>
  <pivotFields count="7">
    <pivotField axis="axisCol" showAll="0" defaultSubtotal="0">
      <items count="4">
        <item x="0"/>
        <item x="2"/>
        <item x="3"/>
        <item x="1"/>
      </items>
    </pivotField>
    <pivotField axis="axisRow" showAll="0" defaultSubtotal="0">
      <items count="5">
        <item x="3"/>
        <item x="2"/>
        <item x="0"/>
        <item x="1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0"/>
    <field x="-2"/>
  </colFields>
  <colItems count="2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</colItems>
  <dataFields count="5">
    <dataField name="Sum of 2011" fld="2" baseField="0" baseItem="0"/>
    <dataField name="Sum of 2012" fld="3" baseField="0" baseItem="0"/>
    <dataField name="Sum of 2013" fld="4" baseField="0" baseItem="0"/>
    <dataField name="Sum of 2014" fld="5" baseField="0" baseItem="0"/>
    <dataField name="Sum of 2015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4:H24" totalsRowShown="0" headerRowDxfId="9" dataDxfId="8" tableBorderDxfId="7">
  <autoFilter ref="B4:H24"/>
  <tableColumns count="7">
    <tableColumn id="1" name="Company" dataDxfId="6"/>
    <tableColumn id="2" name="Variable" dataDxfId="5"/>
    <tableColumn id="3" name="2011" dataDxfId="4"/>
    <tableColumn id="4" name="2012" dataDxfId="3"/>
    <tableColumn id="5" name="2013" dataDxfId="2"/>
    <tableColumn id="6" name="2014" dataDxfId="1"/>
    <tableColumn id="7" name="20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4"/>
  <sheetViews>
    <sheetView showGridLines="0" topLeftCell="A2" workbookViewId="0">
      <selection activeCell="C27" sqref="C27"/>
    </sheetView>
  </sheetViews>
  <sheetFormatPr defaultRowHeight="15" x14ac:dyDescent="0.25"/>
  <cols>
    <col min="1" max="1" width="3.28515625" customWidth="1"/>
    <col min="2" max="2" width="16.5703125" bestFit="1" customWidth="1"/>
    <col min="3" max="3" width="18.140625" bestFit="1" customWidth="1"/>
    <col min="4" max="8" width="7.140625" customWidth="1"/>
    <col min="11" max="11" width="18.140625" customWidth="1"/>
    <col min="12" max="12" width="15.5703125" customWidth="1"/>
    <col min="13" max="16" width="11.42578125" customWidth="1"/>
    <col min="17" max="17" width="14.7109375" customWidth="1"/>
    <col min="18" max="18" width="11.42578125" customWidth="1"/>
    <col min="19" max="19" width="11.42578125" bestFit="1" customWidth="1"/>
    <col min="20" max="21" width="11.42578125" customWidth="1"/>
    <col min="22" max="22" width="17.28515625" customWidth="1"/>
    <col min="23" max="23" width="11.42578125" bestFit="1" customWidth="1"/>
    <col min="24" max="26" width="11.42578125" customWidth="1"/>
    <col min="27" max="27" width="15.85546875" customWidth="1"/>
    <col min="28" max="31" width="11.42578125" customWidth="1"/>
    <col min="32" max="36" width="16.28515625" bestFit="1" customWidth="1"/>
  </cols>
  <sheetData>
    <row r="1" spans="2:31" s="8" customFormat="1" ht="42" customHeight="1" x14ac:dyDescent="0.25">
      <c r="B1" s="9" t="s">
        <v>26</v>
      </c>
    </row>
    <row r="4" spans="2:31" x14ac:dyDescent="0.25">
      <c r="B4" s="19" t="s">
        <v>0</v>
      </c>
      <c r="C4" s="19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L4" s="1" t="s">
        <v>16</v>
      </c>
    </row>
    <row r="5" spans="2:31" x14ac:dyDescent="0.25">
      <c r="B5" s="13" t="s">
        <v>7</v>
      </c>
      <c r="C5" s="13" t="s">
        <v>8</v>
      </c>
      <c r="D5" s="14">
        <v>15</v>
      </c>
      <c r="E5" s="14">
        <v>18</v>
      </c>
      <c r="F5" s="14">
        <v>22</v>
      </c>
      <c r="G5" s="14">
        <v>20</v>
      </c>
      <c r="H5" s="14">
        <v>19</v>
      </c>
      <c r="L5" t="s">
        <v>7</v>
      </c>
      <c r="Q5" t="s">
        <v>14</v>
      </c>
      <c r="V5" t="s">
        <v>15</v>
      </c>
      <c r="AA5" t="s">
        <v>13</v>
      </c>
    </row>
    <row r="6" spans="2:31" x14ac:dyDescent="0.25">
      <c r="B6" s="15" t="s">
        <v>7</v>
      </c>
      <c r="C6" s="15" t="s">
        <v>9</v>
      </c>
      <c r="D6" s="16">
        <v>23</v>
      </c>
      <c r="E6" s="16">
        <v>21</v>
      </c>
      <c r="F6" s="16">
        <v>21</v>
      </c>
      <c r="G6" s="16">
        <v>21</v>
      </c>
      <c r="H6" s="16">
        <v>20</v>
      </c>
      <c r="K6" s="1" t="s">
        <v>17</v>
      </c>
      <c r="L6" t="s">
        <v>18</v>
      </c>
      <c r="M6" t="s">
        <v>19</v>
      </c>
      <c r="N6" t="s">
        <v>20</v>
      </c>
      <c r="O6" t="s">
        <v>21</v>
      </c>
      <c r="P6" t="s">
        <v>22</v>
      </c>
      <c r="Q6" t="s">
        <v>18</v>
      </c>
      <c r="R6" t="s">
        <v>19</v>
      </c>
      <c r="S6" t="s">
        <v>20</v>
      </c>
      <c r="T6" t="s">
        <v>21</v>
      </c>
      <c r="U6" t="s">
        <v>22</v>
      </c>
      <c r="V6" t="s">
        <v>18</v>
      </c>
      <c r="W6" t="s">
        <v>19</v>
      </c>
      <c r="X6" t="s">
        <v>20</v>
      </c>
      <c r="Y6" t="s">
        <v>21</v>
      </c>
      <c r="Z6" t="s">
        <v>22</v>
      </c>
      <c r="AA6" t="s">
        <v>18</v>
      </c>
      <c r="AB6" t="s">
        <v>19</v>
      </c>
      <c r="AC6" t="s">
        <v>20</v>
      </c>
      <c r="AD6" t="s">
        <v>21</v>
      </c>
      <c r="AE6" t="s">
        <v>22</v>
      </c>
    </row>
    <row r="7" spans="2:31" x14ac:dyDescent="0.25">
      <c r="B7" s="13" t="s">
        <v>7</v>
      </c>
      <c r="C7" s="13" t="s">
        <v>10</v>
      </c>
      <c r="D7" s="14">
        <v>20</v>
      </c>
      <c r="E7" s="14">
        <v>20</v>
      </c>
      <c r="F7" s="14">
        <v>21</v>
      </c>
      <c r="G7" s="14">
        <v>22</v>
      </c>
      <c r="H7" s="14">
        <v>23</v>
      </c>
      <c r="K7" s="2" t="s">
        <v>11</v>
      </c>
      <c r="L7" s="3">
        <v>27</v>
      </c>
      <c r="M7" s="3">
        <v>26</v>
      </c>
      <c r="N7" s="3">
        <v>29</v>
      </c>
      <c r="O7" s="3">
        <v>29</v>
      </c>
      <c r="P7" s="3">
        <v>30</v>
      </c>
      <c r="Q7" s="3">
        <v>25</v>
      </c>
      <c r="R7" s="3">
        <v>25</v>
      </c>
      <c r="S7" s="3">
        <v>27</v>
      </c>
      <c r="T7" s="3">
        <v>27</v>
      </c>
      <c r="U7" s="3">
        <v>30</v>
      </c>
      <c r="V7" s="3">
        <v>19</v>
      </c>
      <c r="W7" s="3">
        <v>20</v>
      </c>
      <c r="X7" s="3">
        <v>19</v>
      </c>
      <c r="Y7" s="3">
        <v>19</v>
      </c>
      <c r="Z7" s="3">
        <v>18</v>
      </c>
      <c r="AA7" s="3">
        <v>24</v>
      </c>
      <c r="AB7" s="3">
        <v>22</v>
      </c>
      <c r="AC7" s="3">
        <v>22</v>
      </c>
      <c r="AD7" s="3">
        <v>24</v>
      </c>
      <c r="AE7" s="3">
        <v>24</v>
      </c>
    </row>
    <row r="8" spans="2:31" x14ac:dyDescent="0.25">
      <c r="B8" s="15" t="s">
        <v>7</v>
      </c>
      <c r="C8" s="15" t="s">
        <v>11</v>
      </c>
      <c r="D8" s="16">
        <v>27</v>
      </c>
      <c r="E8" s="16">
        <v>26</v>
      </c>
      <c r="F8" s="16">
        <v>29</v>
      </c>
      <c r="G8" s="16">
        <v>29</v>
      </c>
      <c r="H8" s="16">
        <v>30</v>
      </c>
      <c r="K8" s="2" t="s">
        <v>10</v>
      </c>
      <c r="L8" s="3">
        <v>20</v>
      </c>
      <c r="M8" s="3">
        <v>20</v>
      </c>
      <c r="N8" s="3">
        <v>21</v>
      </c>
      <c r="O8" s="3">
        <v>22</v>
      </c>
      <c r="P8" s="3">
        <v>23</v>
      </c>
      <c r="Q8" s="3">
        <v>23</v>
      </c>
      <c r="R8" s="3">
        <v>23</v>
      </c>
      <c r="S8" s="3">
        <v>25</v>
      </c>
      <c r="T8" s="3">
        <v>24</v>
      </c>
      <c r="U8" s="3">
        <v>27</v>
      </c>
      <c r="V8" s="3">
        <v>20</v>
      </c>
      <c r="W8" s="3">
        <v>19</v>
      </c>
      <c r="X8" s="3">
        <v>21</v>
      </c>
      <c r="Y8" s="3">
        <v>22</v>
      </c>
      <c r="Z8" s="3">
        <v>22</v>
      </c>
      <c r="AA8" s="3">
        <v>22</v>
      </c>
      <c r="AB8" s="3">
        <v>20</v>
      </c>
      <c r="AC8" s="3">
        <v>21</v>
      </c>
      <c r="AD8" s="3">
        <v>23</v>
      </c>
      <c r="AE8" s="3">
        <v>24</v>
      </c>
    </row>
    <row r="9" spans="2:31" x14ac:dyDescent="0.25">
      <c r="B9" s="13" t="s">
        <v>7</v>
      </c>
      <c r="C9" s="13" t="s">
        <v>12</v>
      </c>
      <c r="D9" s="14">
        <v>15</v>
      </c>
      <c r="E9" s="14">
        <v>15</v>
      </c>
      <c r="F9" s="14">
        <v>7</v>
      </c>
      <c r="G9" s="14">
        <v>8</v>
      </c>
      <c r="H9" s="14">
        <v>8</v>
      </c>
      <c r="K9" s="2" t="s">
        <v>8</v>
      </c>
      <c r="L9" s="3">
        <v>15</v>
      </c>
      <c r="M9" s="3">
        <v>18</v>
      </c>
      <c r="N9" s="3">
        <v>22</v>
      </c>
      <c r="O9" s="3">
        <v>20</v>
      </c>
      <c r="P9" s="3">
        <v>19</v>
      </c>
      <c r="Q9" s="3">
        <v>11</v>
      </c>
      <c r="R9" s="3">
        <v>9</v>
      </c>
      <c r="S9" s="3">
        <v>13</v>
      </c>
      <c r="T9" s="3">
        <v>12</v>
      </c>
      <c r="U9" s="3">
        <v>11</v>
      </c>
      <c r="V9" s="3">
        <v>23</v>
      </c>
      <c r="W9" s="3">
        <v>25</v>
      </c>
      <c r="X9" s="3">
        <v>26</v>
      </c>
      <c r="Y9" s="3">
        <v>30</v>
      </c>
      <c r="Z9" s="3">
        <v>29</v>
      </c>
      <c r="AA9" s="3">
        <v>16</v>
      </c>
      <c r="AB9" s="3">
        <v>17</v>
      </c>
      <c r="AC9" s="3">
        <v>18</v>
      </c>
      <c r="AD9" s="3">
        <v>19</v>
      </c>
      <c r="AE9" s="3">
        <v>18</v>
      </c>
    </row>
    <row r="10" spans="2:31" x14ac:dyDescent="0.25">
      <c r="B10" s="15" t="s">
        <v>13</v>
      </c>
      <c r="C10" s="15" t="s">
        <v>8</v>
      </c>
      <c r="D10" s="16">
        <v>16</v>
      </c>
      <c r="E10" s="16">
        <v>17</v>
      </c>
      <c r="F10" s="16">
        <v>18</v>
      </c>
      <c r="G10" s="16">
        <v>19</v>
      </c>
      <c r="H10" s="16">
        <v>18</v>
      </c>
      <c r="K10" s="2" t="s">
        <v>9</v>
      </c>
      <c r="L10" s="3">
        <v>23</v>
      </c>
      <c r="M10" s="3">
        <v>21</v>
      </c>
      <c r="N10" s="3">
        <v>21</v>
      </c>
      <c r="O10" s="3">
        <v>21</v>
      </c>
      <c r="P10" s="3">
        <v>20</v>
      </c>
      <c r="Q10" s="3">
        <v>23</v>
      </c>
      <c r="R10" s="3">
        <v>24</v>
      </c>
      <c r="S10" s="3">
        <v>22</v>
      </c>
      <c r="T10" s="3">
        <v>23</v>
      </c>
      <c r="U10" s="3">
        <v>22</v>
      </c>
      <c r="V10" s="3">
        <v>30</v>
      </c>
      <c r="W10" s="3">
        <v>24</v>
      </c>
      <c r="X10" s="3">
        <v>20</v>
      </c>
      <c r="Y10" s="3">
        <v>21</v>
      </c>
      <c r="Z10" s="3">
        <v>21</v>
      </c>
      <c r="AA10" s="3">
        <v>23</v>
      </c>
      <c r="AB10" s="3">
        <v>24</v>
      </c>
      <c r="AC10" s="3">
        <v>21</v>
      </c>
      <c r="AD10" s="3">
        <v>20</v>
      </c>
      <c r="AE10" s="3">
        <v>21</v>
      </c>
    </row>
    <row r="11" spans="2:31" x14ac:dyDescent="0.25">
      <c r="B11" s="13" t="s">
        <v>13</v>
      </c>
      <c r="C11" s="13" t="s">
        <v>9</v>
      </c>
      <c r="D11" s="14">
        <v>23</v>
      </c>
      <c r="E11" s="14">
        <v>24</v>
      </c>
      <c r="F11" s="14">
        <v>21</v>
      </c>
      <c r="G11" s="14">
        <v>20</v>
      </c>
      <c r="H11" s="14">
        <v>21</v>
      </c>
      <c r="K11" s="2" t="s">
        <v>12</v>
      </c>
      <c r="L11" s="3">
        <v>15</v>
      </c>
      <c r="M11" s="3">
        <v>15</v>
      </c>
      <c r="N11" s="3">
        <v>7</v>
      </c>
      <c r="O11" s="3">
        <v>8</v>
      </c>
      <c r="P11" s="3">
        <v>8</v>
      </c>
      <c r="Q11" s="3">
        <v>18</v>
      </c>
      <c r="R11" s="3">
        <v>19</v>
      </c>
      <c r="S11" s="3">
        <v>13</v>
      </c>
      <c r="T11" s="3">
        <v>14</v>
      </c>
      <c r="U11" s="3">
        <v>10</v>
      </c>
      <c r="V11" s="3">
        <v>8</v>
      </c>
      <c r="W11" s="3">
        <v>12</v>
      </c>
      <c r="X11" s="3">
        <v>14</v>
      </c>
      <c r="Y11" s="3">
        <v>8</v>
      </c>
      <c r="Z11" s="3">
        <v>10</v>
      </c>
      <c r="AA11" s="3">
        <v>17</v>
      </c>
      <c r="AB11" s="3">
        <v>17</v>
      </c>
      <c r="AC11" s="3">
        <v>8</v>
      </c>
      <c r="AD11" s="3">
        <v>9</v>
      </c>
      <c r="AE11" s="3">
        <v>9</v>
      </c>
    </row>
    <row r="12" spans="2:31" x14ac:dyDescent="0.25">
      <c r="B12" s="15" t="s">
        <v>13</v>
      </c>
      <c r="C12" s="15" t="s">
        <v>10</v>
      </c>
      <c r="D12" s="16">
        <v>22</v>
      </c>
      <c r="E12" s="16">
        <v>20</v>
      </c>
      <c r="F12" s="16">
        <v>21</v>
      </c>
      <c r="G12" s="16">
        <v>23</v>
      </c>
      <c r="H12" s="16">
        <v>24</v>
      </c>
    </row>
    <row r="13" spans="2:31" x14ac:dyDescent="0.25">
      <c r="B13" s="13" t="s">
        <v>13</v>
      </c>
      <c r="C13" s="13" t="s">
        <v>11</v>
      </c>
      <c r="D13" s="14">
        <v>24</v>
      </c>
      <c r="E13" s="14">
        <v>22</v>
      </c>
      <c r="F13" s="14">
        <v>22</v>
      </c>
      <c r="G13" s="14">
        <v>24</v>
      </c>
      <c r="H13" s="14">
        <v>24</v>
      </c>
    </row>
    <row r="14" spans="2:31" x14ac:dyDescent="0.25">
      <c r="B14" s="15" t="s">
        <v>13</v>
      </c>
      <c r="C14" s="15" t="s">
        <v>12</v>
      </c>
      <c r="D14" s="16">
        <v>17</v>
      </c>
      <c r="E14" s="16">
        <v>17</v>
      </c>
      <c r="F14" s="16">
        <v>8</v>
      </c>
      <c r="G14" s="16">
        <v>9</v>
      </c>
      <c r="H14" s="16">
        <v>9</v>
      </c>
    </row>
    <row r="15" spans="2:31" x14ac:dyDescent="0.25">
      <c r="B15" s="13" t="s">
        <v>14</v>
      </c>
      <c r="C15" s="13" t="s">
        <v>8</v>
      </c>
      <c r="D15" s="14">
        <v>11</v>
      </c>
      <c r="E15" s="14">
        <v>9</v>
      </c>
      <c r="F15" s="14">
        <v>13</v>
      </c>
      <c r="G15" s="14">
        <v>12</v>
      </c>
      <c r="H15" s="14">
        <v>11</v>
      </c>
    </row>
    <row r="16" spans="2:31" x14ac:dyDescent="0.25">
      <c r="B16" s="15" t="s">
        <v>14</v>
      </c>
      <c r="C16" s="15" t="s">
        <v>9</v>
      </c>
      <c r="D16" s="16">
        <v>23</v>
      </c>
      <c r="E16" s="16">
        <v>24</v>
      </c>
      <c r="F16" s="16">
        <v>22</v>
      </c>
      <c r="G16" s="16">
        <v>23</v>
      </c>
      <c r="H16" s="16">
        <v>22</v>
      </c>
      <c r="K16" t="s">
        <v>23</v>
      </c>
      <c r="L16">
        <v>2011</v>
      </c>
      <c r="M16">
        <v>2012</v>
      </c>
      <c r="N16">
        <v>2013</v>
      </c>
      <c r="O16">
        <v>2014</v>
      </c>
      <c r="P16">
        <v>2015</v>
      </c>
      <c r="Q16">
        <v>2011</v>
      </c>
      <c r="R16">
        <v>2012</v>
      </c>
      <c r="S16">
        <v>2013</v>
      </c>
      <c r="T16">
        <v>2014</v>
      </c>
      <c r="U16">
        <v>2015</v>
      </c>
      <c r="V16">
        <v>2011</v>
      </c>
      <c r="W16">
        <v>2012</v>
      </c>
      <c r="X16">
        <v>2013</v>
      </c>
      <c r="Y16">
        <v>2014</v>
      </c>
      <c r="Z16">
        <v>2015</v>
      </c>
      <c r="AA16">
        <v>2011</v>
      </c>
      <c r="AB16">
        <v>2012</v>
      </c>
      <c r="AC16">
        <v>2013</v>
      </c>
      <c r="AD16">
        <v>2014</v>
      </c>
      <c r="AE16">
        <v>2015</v>
      </c>
    </row>
    <row r="17" spans="2:31" x14ac:dyDescent="0.25">
      <c r="B17" s="13" t="s">
        <v>14</v>
      </c>
      <c r="C17" s="13" t="s">
        <v>10</v>
      </c>
      <c r="D17" s="14">
        <v>23</v>
      </c>
      <c r="E17" s="14">
        <v>23</v>
      </c>
      <c r="F17" s="14">
        <v>25</v>
      </c>
      <c r="G17" s="14">
        <v>24</v>
      </c>
      <c r="H17" s="14">
        <v>27</v>
      </c>
      <c r="K17" t="str">
        <f>K7</f>
        <v>Fixed Cost</v>
      </c>
      <c r="L17" s="6">
        <v>1</v>
      </c>
      <c r="M17" s="6">
        <f>M7/$L7</f>
        <v>0.96296296296296291</v>
      </c>
      <c r="N17" s="6">
        <f>N7/$L7</f>
        <v>1.0740740740740742</v>
      </c>
      <c r="O17" s="6">
        <f t="shared" ref="O17:P17" si="0">O7/$L7</f>
        <v>1.0740740740740742</v>
      </c>
      <c r="P17" s="6">
        <f t="shared" si="0"/>
        <v>1.1111111111111112</v>
      </c>
      <c r="Q17" s="6">
        <v>1</v>
      </c>
      <c r="R17" s="6">
        <f>R7/$Q7</f>
        <v>1</v>
      </c>
      <c r="S17" s="6">
        <f t="shared" ref="S17:U17" si="1">S7/$Q7</f>
        <v>1.08</v>
      </c>
      <c r="T17" s="6">
        <f t="shared" si="1"/>
        <v>1.08</v>
      </c>
      <c r="U17" s="6">
        <f t="shared" si="1"/>
        <v>1.2</v>
      </c>
      <c r="V17" s="6">
        <v>1</v>
      </c>
      <c r="W17" s="6">
        <f>W7/$V7</f>
        <v>1.0526315789473684</v>
      </c>
      <c r="X17" s="6">
        <f t="shared" ref="X17:Z17" si="2">X7/$V7</f>
        <v>1</v>
      </c>
      <c r="Y17" s="6">
        <f t="shared" si="2"/>
        <v>1</v>
      </c>
      <c r="Z17" s="6">
        <f t="shared" si="2"/>
        <v>0.94736842105263153</v>
      </c>
      <c r="AA17" s="6">
        <v>1</v>
      </c>
      <c r="AB17" s="6">
        <f>AB7/$AA7</f>
        <v>0.91666666666666663</v>
      </c>
      <c r="AC17" s="6">
        <f t="shared" ref="AC17:AE17" si="3">AC7/$AA7</f>
        <v>0.91666666666666663</v>
      </c>
      <c r="AD17" s="6">
        <f t="shared" si="3"/>
        <v>1</v>
      </c>
      <c r="AE17" s="6">
        <f t="shared" si="3"/>
        <v>1</v>
      </c>
    </row>
    <row r="18" spans="2:31" x14ac:dyDescent="0.25">
      <c r="B18" s="15" t="s">
        <v>14</v>
      </c>
      <c r="C18" s="15" t="s">
        <v>11</v>
      </c>
      <c r="D18" s="16">
        <v>25</v>
      </c>
      <c r="E18" s="16">
        <v>25</v>
      </c>
      <c r="F18" s="16">
        <v>27</v>
      </c>
      <c r="G18" s="16">
        <v>27</v>
      </c>
      <c r="H18" s="16">
        <v>30</v>
      </c>
      <c r="K18" t="str">
        <f t="shared" ref="K18:K21" si="4">K8</f>
        <v>Freight &amp; Forwarding</v>
      </c>
      <c r="L18" s="6">
        <v>1</v>
      </c>
      <c r="M18" s="6">
        <f>M8/$L8</f>
        <v>1</v>
      </c>
      <c r="N18" s="6">
        <f t="shared" ref="N18:P18" si="5">N8/$L8</f>
        <v>1.05</v>
      </c>
      <c r="O18" s="6">
        <f t="shared" si="5"/>
        <v>1.1000000000000001</v>
      </c>
      <c r="P18" s="6">
        <f t="shared" si="5"/>
        <v>1.1499999999999999</v>
      </c>
      <c r="Q18" s="6">
        <v>1</v>
      </c>
      <c r="R18" s="6">
        <f t="shared" ref="R18:U18" si="6">R8/$Q8</f>
        <v>1</v>
      </c>
      <c r="S18" s="6">
        <f t="shared" si="6"/>
        <v>1.0869565217391304</v>
      </c>
      <c r="T18" s="6">
        <f t="shared" si="6"/>
        <v>1.0434782608695652</v>
      </c>
      <c r="U18" s="6">
        <f t="shared" si="6"/>
        <v>1.173913043478261</v>
      </c>
      <c r="V18" s="6">
        <v>1</v>
      </c>
      <c r="W18" s="6">
        <f t="shared" ref="W18:Z18" si="7">W8/$V8</f>
        <v>0.95</v>
      </c>
      <c r="X18" s="6">
        <f t="shared" si="7"/>
        <v>1.05</v>
      </c>
      <c r="Y18" s="6">
        <f t="shared" si="7"/>
        <v>1.1000000000000001</v>
      </c>
      <c r="Z18" s="6">
        <f t="shared" si="7"/>
        <v>1.1000000000000001</v>
      </c>
      <c r="AA18" s="6">
        <v>1</v>
      </c>
      <c r="AB18" s="6">
        <f t="shared" ref="AB18:AE18" si="8">AB8/$AA8</f>
        <v>0.90909090909090906</v>
      </c>
      <c r="AC18" s="6">
        <f t="shared" si="8"/>
        <v>0.95454545454545459</v>
      </c>
      <c r="AD18" s="6">
        <f t="shared" si="8"/>
        <v>1.0454545454545454</v>
      </c>
      <c r="AE18" s="6">
        <f t="shared" si="8"/>
        <v>1.0909090909090908</v>
      </c>
    </row>
    <row r="19" spans="2:31" x14ac:dyDescent="0.25">
      <c r="B19" s="13" t="s">
        <v>14</v>
      </c>
      <c r="C19" s="13" t="s">
        <v>12</v>
      </c>
      <c r="D19" s="14">
        <v>18</v>
      </c>
      <c r="E19" s="14">
        <v>19</v>
      </c>
      <c r="F19" s="14">
        <v>13</v>
      </c>
      <c r="G19" s="14">
        <v>14</v>
      </c>
      <c r="H19" s="14">
        <v>10</v>
      </c>
      <c r="K19" t="str">
        <f t="shared" si="4"/>
        <v>Other variable cost</v>
      </c>
      <c r="L19" s="6">
        <v>1</v>
      </c>
      <c r="M19" s="6">
        <f>M9/$L9</f>
        <v>1.2</v>
      </c>
      <c r="N19" s="6">
        <f>N9/$L9</f>
        <v>1.4666666666666666</v>
      </c>
      <c r="O19" s="6">
        <f>O9/$L9</f>
        <v>1.3333333333333333</v>
      </c>
      <c r="P19" s="6">
        <f t="shared" ref="P19" si="9">P9/$L9</f>
        <v>1.2666666666666666</v>
      </c>
      <c r="Q19" s="6">
        <v>1</v>
      </c>
      <c r="R19" s="6">
        <f t="shared" ref="R19:U19" si="10">R9/$Q9</f>
        <v>0.81818181818181823</v>
      </c>
      <c r="S19" s="6">
        <f t="shared" si="10"/>
        <v>1.1818181818181819</v>
      </c>
      <c r="T19" s="6">
        <f t="shared" si="10"/>
        <v>1.0909090909090908</v>
      </c>
      <c r="U19" s="6">
        <f t="shared" si="10"/>
        <v>1</v>
      </c>
      <c r="V19" s="6">
        <v>1</v>
      </c>
      <c r="W19" s="6">
        <f t="shared" ref="W19:Z19" si="11">W9/$V9</f>
        <v>1.0869565217391304</v>
      </c>
      <c r="X19" s="6">
        <f t="shared" si="11"/>
        <v>1.1304347826086956</v>
      </c>
      <c r="Y19" s="6">
        <f t="shared" si="11"/>
        <v>1.3043478260869565</v>
      </c>
      <c r="Z19" s="6">
        <f t="shared" si="11"/>
        <v>1.2608695652173914</v>
      </c>
      <c r="AA19" s="6">
        <v>1</v>
      </c>
      <c r="AB19" s="6">
        <f t="shared" ref="AB19:AE19" si="12">AB9/$AA9</f>
        <v>1.0625</v>
      </c>
      <c r="AC19" s="6">
        <f t="shared" si="12"/>
        <v>1.125</v>
      </c>
      <c r="AD19" s="6">
        <f t="shared" si="12"/>
        <v>1.1875</v>
      </c>
      <c r="AE19" s="6">
        <f t="shared" si="12"/>
        <v>1.125</v>
      </c>
    </row>
    <row r="20" spans="2:31" x14ac:dyDescent="0.25">
      <c r="B20" s="15" t="s">
        <v>15</v>
      </c>
      <c r="C20" s="15" t="s">
        <v>8</v>
      </c>
      <c r="D20" s="17">
        <v>23</v>
      </c>
      <c r="E20" s="17">
        <v>25</v>
      </c>
      <c r="F20" s="17">
        <v>26</v>
      </c>
      <c r="G20" s="17">
        <v>30</v>
      </c>
      <c r="H20" s="17">
        <v>29</v>
      </c>
      <c r="K20" t="str">
        <f t="shared" si="4"/>
        <v>Power &amp; Fuel</v>
      </c>
      <c r="L20" s="6">
        <v>1</v>
      </c>
      <c r="M20" s="6">
        <f t="shared" ref="M20:P20" si="13">M10/$L10</f>
        <v>0.91304347826086951</v>
      </c>
      <c r="N20" s="6">
        <f t="shared" si="13"/>
        <v>0.91304347826086951</v>
      </c>
      <c r="O20" s="6">
        <f t="shared" si="13"/>
        <v>0.91304347826086951</v>
      </c>
      <c r="P20" s="6">
        <f t="shared" si="13"/>
        <v>0.86956521739130432</v>
      </c>
      <c r="Q20" s="6">
        <v>1</v>
      </c>
      <c r="R20" s="6">
        <f t="shared" ref="R20:U20" si="14">R10/$Q10</f>
        <v>1.0434782608695652</v>
      </c>
      <c r="S20" s="6">
        <f t="shared" si="14"/>
        <v>0.95652173913043481</v>
      </c>
      <c r="T20" s="6">
        <f t="shared" si="14"/>
        <v>1</v>
      </c>
      <c r="U20" s="6">
        <f t="shared" si="14"/>
        <v>0.95652173913043481</v>
      </c>
      <c r="V20" s="6">
        <v>1</v>
      </c>
      <c r="W20" s="6">
        <f t="shared" ref="W20:Z20" si="15">W10/$V10</f>
        <v>0.8</v>
      </c>
      <c r="X20" s="6">
        <f t="shared" si="15"/>
        <v>0.66666666666666663</v>
      </c>
      <c r="Y20" s="6">
        <f t="shared" si="15"/>
        <v>0.7</v>
      </c>
      <c r="Z20" s="6">
        <f t="shared" si="15"/>
        <v>0.7</v>
      </c>
      <c r="AA20" s="6">
        <v>1</v>
      </c>
      <c r="AB20" s="6">
        <f t="shared" ref="AB20:AE20" si="16">AB10/$AA10</f>
        <v>1.0434782608695652</v>
      </c>
      <c r="AC20" s="6">
        <f t="shared" si="16"/>
        <v>0.91304347826086951</v>
      </c>
      <c r="AD20" s="6">
        <f t="shared" si="16"/>
        <v>0.86956521739130432</v>
      </c>
      <c r="AE20" s="6">
        <f t="shared" si="16"/>
        <v>0.91304347826086951</v>
      </c>
    </row>
    <row r="21" spans="2:31" x14ac:dyDescent="0.25">
      <c r="B21" s="13" t="s">
        <v>15</v>
      </c>
      <c r="C21" s="13" t="s">
        <v>9</v>
      </c>
      <c r="D21" s="18">
        <v>30</v>
      </c>
      <c r="E21" s="18">
        <v>24</v>
      </c>
      <c r="F21" s="18">
        <v>20</v>
      </c>
      <c r="G21" s="18">
        <v>21</v>
      </c>
      <c r="H21" s="18">
        <v>21</v>
      </c>
      <c r="K21" t="str">
        <f t="shared" si="4"/>
        <v>Profit</v>
      </c>
      <c r="L21" s="6">
        <v>1</v>
      </c>
      <c r="M21" s="6">
        <f t="shared" ref="M21:P21" si="17">M11/$L11</f>
        <v>1</v>
      </c>
      <c r="N21" s="6">
        <f t="shared" si="17"/>
        <v>0.46666666666666667</v>
      </c>
      <c r="O21" s="6">
        <f t="shared" si="17"/>
        <v>0.53333333333333333</v>
      </c>
      <c r="P21" s="6">
        <f t="shared" si="17"/>
        <v>0.53333333333333333</v>
      </c>
      <c r="Q21" s="6">
        <v>1</v>
      </c>
      <c r="R21" s="6">
        <f t="shared" ref="R21:U21" si="18">R11/$Q11</f>
        <v>1.0555555555555556</v>
      </c>
      <c r="S21" s="6">
        <f t="shared" si="18"/>
        <v>0.72222222222222221</v>
      </c>
      <c r="T21" s="6">
        <f t="shared" si="18"/>
        <v>0.77777777777777779</v>
      </c>
      <c r="U21" s="6">
        <f t="shared" si="18"/>
        <v>0.55555555555555558</v>
      </c>
      <c r="V21" s="6">
        <v>1</v>
      </c>
      <c r="W21" s="6">
        <f t="shared" ref="W21:Z21" si="19">W11/$V11</f>
        <v>1.5</v>
      </c>
      <c r="X21" s="6">
        <f t="shared" si="19"/>
        <v>1.75</v>
      </c>
      <c r="Y21" s="6">
        <f t="shared" si="19"/>
        <v>1</v>
      </c>
      <c r="Z21" s="6">
        <f t="shared" si="19"/>
        <v>1.25</v>
      </c>
      <c r="AA21" s="6">
        <v>1</v>
      </c>
      <c r="AB21" s="6">
        <f t="shared" ref="AB21:AE21" si="20">AB11/$AA11</f>
        <v>1</v>
      </c>
      <c r="AC21" s="6">
        <f t="shared" si="20"/>
        <v>0.47058823529411764</v>
      </c>
      <c r="AD21" s="6">
        <f t="shared" si="20"/>
        <v>0.52941176470588236</v>
      </c>
      <c r="AE21" s="6">
        <f t="shared" si="20"/>
        <v>0.52941176470588236</v>
      </c>
    </row>
    <row r="22" spans="2:31" x14ac:dyDescent="0.25">
      <c r="B22" s="15" t="s">
        <v>15</v>
      </c>
      <c r="C22" s="15" t="s">
        <v>10</v>
      </c>
      <c r="D22" s="17">
        <v>20</v>
      </c>
      <c r="E22" s="17">
        <v>19</v>
      </c>
      <c r="F22" s="17">
        <v>21</v>
      </c>
      <c r="G22" s="17">
        <v>22</v>
      </c>
      <c r="H22" s="17">
        <v>22</v>
      </c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x14ac:dyDescent="0.25">
      <c r="B23" s="13" t="s">
        <v>15</v>
      </c>
      <c r="C23" s="13" t="s">
        <v>11</v>
      </c>
      <c r="D23" s="18">
        <v>19</v>
      </c>
      <c r="E23" s="18">
        <v>20</v>
      </c>
      <c r="F23" s="18">
        <v>19</v>
      </c>
      <c r="G23" s="18">
        <v>19</v>
      </c>
      <c r="H23" s="18">
        <v>18</v>
      </c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x14ac:dyDescent="0.25">
      <c r="B24" s="15" t="s">
        <v>15</v>
      </c>
      <c r="C24" s="15" t="s">
        <v>12</v>
      </c>
      <c r="D24" s="17">
        <v>8</v>
      </c>
      <c r="E24" s="17">
        <v>12</v>
      </c>
      <c r="F24" s="17">
        <v>14</v>
      </c>
      <c r="G24" s="17">
        <v>8</v>
      </c>
      <c r="H24" s="17">
        <v>10</v>
      </c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</sheetData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workbookViewId="0">
      <selection activeCell="B12" sqref="B12:I12"/>
    </sheetView>
  </sheetViews>
  <sheetFormatPr defaultRowHeight="15" x14ac:dyDescent="0.25"/>
  <cols>
    <col min="1" max="1" width="2.5703125" customWidth="1"/>
    <col min="2" max="2" width="20.140625" customWidth="1"/>
    <col min="3" max="3" width="16.7109375" customWidth="1"/>
    <col min="4" max="4" width="1.7109375" customWidth="1"/>
    <col min="5" max="5" width="16.7109375" customWidth="1"/>
    <col min="6" max="6" width="1.7109375" customWidth="1"/>
    <col min="7" max="7" width="16.7109375" customWidth="1"/>
    <col min="8" max="8" width="1.7109375" customWidth="1"/>
    <col min="9" max="9" width="16.7109375" customWidth="1"/>
  </cols>
  <sheetData>
    <row r="2" spans="2:9" ht="34.9" customHeight="1" x14ac:dyDescent="0.3">
      <c r="B2" s="26" t="s">
        <v>24</v>
      </c>
      <c r="C2" s="27"/>
      <c r="D2" s="27"/>
      <c r="E2" s="27"/>
      <c r="F2" s="27"/>
      <c r="G2" s="27"/>
      <c r="H2" s="27"/>
      <c r="I2" s="27"/>
    </row>
    <row r="3" spans="2:9" ht="9.6" customHeight="1" x14ac:dyDescent="0.3"/>
    <row r="4" spans="2:9" ht="24" customHeight="1" x14ac:dyDescent="0.3">
      <c r="B4" s="4"/>
      <c r="C4" s="7" t="s">
        <v>7</v>
      </c>
      <c r="E4" s="7" t="s">
        <v>14</v>
      </c>
      <c r="G4" s="7" t="s">
        <v>15</v>
      </c>
      <c r="I4" s="7" t="s">
        <v>13</v>
      </c>
    </row>
    <row r="5" spans="2:9" ht="24" customHeight="1" x14ac:dyDescent="0.3">
      <c r="B5" s="5" t="str">
        <f>'Data &amp; Pivot'!K7</f>
        <v>Fixed Cost</v>
      </c>
      <c r="C5" s="5"/>
      <c r="E5" s="5"/>
      <c r="G5" s="5"/>
      <c r="I5" s="5"/>
    </row>
    <row r="6" spans="2:9" ht="24" customHeight="1" x14ac:dyDescent="0.3">
      <c r="B6" s="5" t="str">
        <f>'Data &amp; Pivot'!K8</f>
        <v>Freight &amp; Forwarding</v>
      </c>
      <c r="C6" s="5"/>
      <c r="E6" s="5"/>
      <c r="G6" s="5"/>
      <c r="I6" s="5"/>
    </row>
    <row r="7" spans="2:9" ht="24" customHeight="1" x14ac:dyDescent="0.3">
      <c r="B7" s="5" t="str">
        <f>'Data &amp; Pivot'!K9</f>
        <v>Other variable cost</v>
      </c>
      <c r="C7" s="5"/>
      <c r="E7" s="5"/>
      <c r="G7" s="5"/>
      <c r="I7" s="5"/>
    </row>
    <row r="8" spans="2:9" ht="24" customHeight="1" x14ac:dyDescent="0.3">
      <c r="B8" s="5" t="str">
        <f>'Data &amp; Pivot'!K10</f>
        <v>Power &amp; Fuel</v>
      </c>
      <c r="C8" s="5"/>
      <c r="E8" s="5"/>
      <c r="G8" s="5"/>
      <c r="I8" s="5"/>
    </row>
    <row r="9" spans="2:9" ht="24" customHeight="1" x14ac:dyDescent="0.3">
      <c r="B9" s="5" t="str">
        <f>'Data &amp; Pivot'!K11</f>
        <v>Profit</v>
      </c>
      <c r="C9" s="5"/>
      <c r="E9" s="5"/>
      <c r="G9" s="5"/>
      <c r="I9" s="5"/>
    </row>
    <row r="10" spans="2:9" ht="24" customHeight="1" x14ac:dyDescent="0.3"/>
    <row r="12" spans="2:9" ht="34.9" customHeight="1" x14ac:dyDescent="0.3">
      <c r="B12" s="26" t="s">
        <v>25</v>
      </c>
      <c r="C12" s="27"/>
      <c r="D12" s="27"/>
      <c r="E12" s="27"/>
      <c r="F12" s="27"/>
      <c r="G12" s="27"/>
      <c r="H12" s="27"/>
      <c r="I12" s="27"/>
    </row>
    <row r="13" spans="2:9" ht="9.6" customHeight="1" x14ac:dyDescent="0.3"/>
    <row r="14" spans="2:9" ht="24" customHeight="1" x14ac:dyDescent="0.3">
      <c r="C14" s="7" t="str">
        <f>C4</f>
        <v>ACC Ltd</v>
      </c>
      <c r="E14" s="7" t="str">
        <f>E4</f>
        <v>Ambuja Cement</v>
      </c>
      <c r="G14" s="7" t="str">
        <f>G4</f>
        <v>JK Lakshmi Cement</v>
      </c>
      <c r="I14" s="7" t="str">
        <f>I4</f>
        <v>Ultratech Cement</v>
      </c>
    </row>
    <row r="15" spans="2:9" ht="24" customHeight="1" x14ac:dyDescent="0.25">
      <c r="B15" s="5" t="str">
        <f>B5</f>
        <v>Fixed Cost</v>
      </c>
      <c r="C15" s="5"/>
      <c r="E15" s="5"/>
      <c r="G15" s="5"/>
      <c r="I15" s="5"/>
    </row>
    <row r="16" spans="2:9" ht="24" customHeight="1" x14ac:dyDescent="0.25">
      <c r="B16" s="5" t="str">
        <f t="shared" ref="B16:B19" si="0">B6</f>
        <v>Freight &amp; Forwarding</v>
      </c>
      <c r="C16" s="5"/>
      <c r="E16" s="5"/>
      <c r="G16" s="5"/>
      <c r="I16" s="5"/>
    </row>
    <row r="17" spans="2:9" ht="24" customHeight="1" x14ac:dyDescent="0.25">
      <c r="B17" s="5" t="str">
        <f t="shared" si="0"/>
        <v>Other variable cost</v>
      </c>
      <c r="C17" s="5"/>
      <c r="E17" s="5"/>
      <c r="G17" s="5"/>
      <c r="I17" s="5"/>
    </row>
    <row r="18" spans="2:9" ht="24" customHeight="1" x14ac:dyDescent="0.25">
      <c r="B18" s="5" t="str">
        <f t="shared" si="0"/>
        <v>Power &amp; Fuel</v>
      </c>
      <c r="C18" s="5"/>
      <c r="E18" s="5"/>
      <c r="G18" s="5"/>
      <c r="I18" s="5"/>
    </row>
    <row r="19" spans="2:9" ht="24" customHeight="1" x14ac:dyDescent="0.25">
      <c r="B19" s="5" t="str">
        <f t="shared" si="0"/>
        <v>Profit</v>
      </c>
      <c r="C19" s="5"/>
      <c r="E19" s="5"/>
      <c r="G19" s="5"/>
      <c r="I19" s="5"/>
    </row>
  </sheetData>
  <mergeCells count="2">
    <mergeCell ref="B2:I2"/>
    <mergeCell ref="B12:I1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in="0" lineWeight="2.25" type="column" displayEmptyCellsAs="gap" high="1" minAxisType="custom" maxAxisType="group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0070C0"/>
          <x14:colorLow rgb="FFD00000"/>
          <x14:sparklines>
            <x14:sparkline>
              <xm:f>'Data &amp; Pivot'!L7:P7</xm:f>
              <xm:sqref>C5</xm:sqref>
            </x14:sparkline>
            <x14:sparkline>
              <xm:f>'Data &amp; Pivot'!AA7:AE7</xm:f>
              <xm:sqref>I5</xm:sqref>
            </x14:sparkline>
            <x14:sparkline>
              <xm:f>'Data &amp; Pivot'!AA8:AE8</xm:f>
              <xm:sqref>I6</xm:sqref>
            </x14:sparkline>
            <x14:sparkline>
              <xm:f>'Data &amp; Pivot'!AA9:AE9</xm:f>
              <xm:sqref>I7</xm:sqref>
            </x14:sparkline>
            <x14:sparkline>
              <xm:f>'Data &amp; Pivot'!AA10:AE10</xm:f>
              <xm:sqref>I8</xm:sqref>
            </x14:sparkline>
            <x14:sparkline>
              <xm:f>'Data &amp; Pivot'!AA11:AE11</xm:f>
              <xm:sqref>I9</xm:sqref>
            </x14:sparkline>
            <x14:sparkline>
              <xm:f>'Data &amp; Pivot'!V7:Z7</xm:f>
              <xm:sqref>G5</xm:sqref>
            </x14:sparkline>
            <x14:sparkline>
              <xm:f>'Data &amp; Pivot'!V8:Z8</xm:f>
              <xm:sqref>G6</xm:sqref>
            </x14:sparkline>
            <x14:sparkline>
              <xm:f>'Data &amp; Pivot'!V9:Z9</xm:f>
              <xm:sqref>G7</xm:sqref>
            </x14:sparkline>
            <x14:sparkline>
              <xm:f>'Data &amp; Pivot'!V10:Z10</xm:f>
              <xm:sqref>G8</xm:sqref>
            </x14:sparkline>
            <x14:sparkline>
              <xm:f>'Data &amp; Pivot'!V11:Z11</xm:f>
              <xm:sqref>G9</xm:sqref>
            </x14:sparkline>
            <x14:sparkline>
              <xm:f>'Data &amp; Pivot'!Q7:U7</xm:f>
              <xm:sqref>E5</xm:sqref>
            </x14:sparkline>
            <x14:sparkline>
              <xm:f>'Data &amp; Pivot'!Q8:U8</xm:f>
              <xm:sqref>E6</xm:sqref>
            </x14:sparkline>
            <x14:sparkline>
              <xm:f>'Data &amp; Pivot'!Q9:U9</xm:f>
              <xm:sqref>E7</xm:sqref>
            </x14:sparkline>
            <x14:sparkline>
              <xm:f>'Data &amp; Pivot'!Q10:U10</xm:f>
              <xm:sqref>E8</xm:sqref>
            </x14:sparkline>
            <x14:sparkline>
              <xm:f>'Data &amp; Pivot'!Q11:U11</xm:f>
              <xm:sqref>E9</xm:sqref>
            </x14:sparkline>
            <x14:sparkline>
              <xm:f>'Data &amp; Pivot'!L8:P8</xm:f>
              <xm:sqref>C6</xm:sqref>
            </x14:sparkline>
            <x14:sparkline>
              <xm:f>'Data &amp; Pivot'!L9:P9</xm:f>
              <xm:sqref>C7</xm:sqref>
            </x14:sparkline>
            <x14:sparkline>
              <xm:f>'Data &amp; Pivot'!L10:P10</xm:f>
              <xm:sqref>C8</xm:sqref>
            </x14:sparkline>
            <x14:sparkline>
              <xm:f>'Data &amp; Pivot'!L11:P11</xm:f>
              <xm:sqref>C9</xm:sqref>
            </x14:sparkline>
          </x14:sparklines>
        </x14:sparklineGroup>
        <x14:sparklineGroup manualMin="0.5" displayEmptyCellsAs="gap" low="1" min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&amp; Pivot'!L17:P17</xm:f>
              <xm:sqref>C15</xm:sqref>
            </x14:sparkline>
            <x14:sparkline>
              <xm:f>'Data &amp; Pivot'!AA17:AE17</xm:f>
              <xm:sqref>I15</xm:sqref>
            </x14:sparkline>
            <x14:sparkline>
              <xm:f>'Data &amp; Pivot'!AA18:AE18</xm:f>
              <xm:sqref>I16</xm:sqref>
            </x14:sparkline>
            <x14:sparkline>
              <xm:f>'Data &amp; Pivot'!AA19:AE19</xm:f>
              <xm:sqref>I17</xm:sqref>
            </x14:sparkline>
            <x14:sparkline>
              <xm:f>'Data &amp; Pivot'!AA20:AE20</xm:f>
              <xm:sqref>I18</xm:sqref>
            </x14:sparkline>
            <x14:sparkline>
              <xm:f>'Data &amp; Pivot'!AA21:AE21</xm:f>
              <xm:sqref>I19</xm:sqref>
            </x14:sparkline>
            <x14:sparkline>
              <xm:f>'Data &amp; Pivot'!V17:Z17</xm:f>
              <xm:sqref>G15</xm:sqref>
            </x14:sparkline>
            <x14:sparkline>
              <xm:f>'Data &amp; Pivot'!V18:Z18</xm:f>
              <xm:sqref>G16</xm:sqref>
            </x14:sparkline>
            <x14:sparkline>
              <xm:f>'Data &amp; Pivot'!V19:Z19</xm:f>
              <xm:sqref>G17</xm:sqref>
            </x14:sparkline>
            <x14:sparkline>
              <xm:f>'Data &amp; Pivot'!V20:Z20</xm:f>
              <xm:sqref>G18</xm:sqref>
            </x14:sparkline>
            <x14:sparkline>
              <xm:f>'Data &amp; Pivot'!V21:Z21</xm:f>
              <xm:sqref>G19</xm:sqref>
            </x14:sparkline>
            <x14:sparkline>
              <xm:f>'Data &amp; Pivot'!Q17:U17</xm:f>
              <xm:sqref>E15</xm:sqref>
            </x14:sparkline>
            <x14:sparkline>
              <xm:f>'Data &amp; Pivot'!Q18:U18</xm:f>
              <xm:sqref>E16</xm:sqref>
            </x14:sparkline>
            <x14:sparkline>
              <xm:f>'Data &amp; Pivot'!Q19:U19</xm:f>
              <xm:sqref>E17</xm:sqref>
            </x14:sparkline>
            <x14:sparkline>
              <xm:f>'Data &amp; Pivot'!Q20:U20</xm:f>
              <xm:sqref>E18</xm:sqref>
            </x14:sparkline>
            <x14:sparkline>
              <xm:f>'Data &amp; Pivot'!Q21:U21</xm:f>
              <xm:sqref>E19</xm:sqref>
            </x14:sparkline>
            <x14:sparkline>
              <xm:f>'Data &amp; Pivot'!L18:P18</xm:f>
              <xm:sqref>C16</xm:sqref>
            </x14:sparkline>
            <x14:sparkline>
              <xm:f>'Data &amp; Pivot'!L19:P19</xm:f>
              <xm:sqref>C17</xm:sqref>
            </x14:sparkline>
            <x14:sparkline>
              <xm:f>'Data &amp; Pivot'!L20:P20</xm:f>
              <xm:sqref>C18</xm:sqref>
            </x14:sparkline>
            <x14:sparkline>
              <xm:f>'Data &amp; Pivot'!L21:P21</xm:f>
              <xm:sqref>C19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pane ySplit="1" topLeftCell="A2" activePane="bottomLeft" state="frozen"/>
      <selection pane="bottomLeft" activeCell="B14" sqref="B14"/>
    </sheetView>
  </sheetViews>
  <sheetFormatPr defaultRowHeight="15" x14ac:dyDescent="0.25"/>
  <cols>
    <col min="1" max="2" width="19.85546875" customWidth="1"/>
    <col min="3" max="3" width="8.42578125" customWidth="1"/>
    <col min="5" max="5" width="12" bestFit="1" customWidth="1"/>
    <col min="19" max="19" width="19.85546875" bestFit="1" customWidth="1"/>
  </cols>
  <sheetData>
    <row r="1" spans="1:24" x14ac:dyDescent="0.25">
      <c r="A1" t="s">
        <v>0</v>
      </c>
      <c r="B1" t="s">
        <v>1</v>
      </c>
      <c r="C1" s="11">
        <v>2012</v>
      </c>
      <c r="D1">
        <v>2013</v>
      </c>
      <c r="E1">
        <v>2014</v>
      </c>
      <c r="F1">
        <v>2015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N1">
        <v>2012</v>
      </c>
      <c r="O1">
        <v>2013</v>
      </c>
      <c r="P1">
        <v>2014</v>
      </c>
      <c r="Q1">
        <v>2015</v>
      </c>
      <c r="S1" t="s">
        <v>1</v>
      </c>
      <c r="T1" t="s">
        <v>28</v>
      </c>
      <c r="W1" t="s">
        <v>27</v>
      </c>
      <c r="X1" t="s">
        <v>29</v>
      </c>
    </row>
    <row r="2" spans="1:24" x14ac:dyDescent="0.25">
      <c r="A2" t="s">
        <v>7</v>
      </c>
      <c r="B2" t="s">
        <v>11</v>
      </c>
      <c r="C2" s="6">
        <f t="shared" ref="C2:C21" si="0">I2/$H2</f>
        <v>0.96296296296296291</v>
      </c>
      <c r="D2" s="6">
        <f t="shared" ref="D2:D21" si="1">J2/$H2</f>
        <v>1.0740740740740742</v>
      </c>
      <c r="E2" s="6">
        <f t="shared" ref="E2:E21" si="2">K2/$H2</f>
        <v>1.0740740740740742</v>
      </c>
      <c r="F2" s="6">
        <f t="shared" ref="F2:F21" si="3">L2/$H2</f>
        <v>1.1111111111111112</v>
      </c>
      <c r="H2">
        <v>27</v>
      </c>
      <c r="I2">
        <v>26</v>
      </c>
      <c r="J2">
        <v>29</v>
      </c>
      <c r="K2">
        <v>29</v>
      </c>
      <c r="L2">
        <v>30</v>
      </c>
      <c r="N2">
        <f>I2-$H2</f>
        <v>-1</v>
      </c>
      <c r="O2">
        <f>J2-$H2</f>
        <v>2</v>
      </c>
      <c r="P2">
        <f>K2-$H2</f>
        <v>2</v>
      </c>
      <c r="Q2">
        <f>L2-$H2</f>
        <v>3</v>
      </c>
      <c r="S2" t="s">
        <v>11</v>
      </c>
      <c r="T2">
        <f>AVERAGEIF($B$2:$B$21,$S2,$H$2:$L$21)</f>
        <v>23.75</v>
      </c>
      <c r="W2" s="10">
        <v>1</v>
      </c>
      <c r="X2">
        <v>0</v>
      </c>
    </row>
    <row r="3" spans="1:24" x14ac:dyDescent="0.25">
      <c r="A3" t="s">
        <v>14</v>
      </c>
      <c r="B3" t="s">
        <v>11</v>
      </c>
      <c r="C3" s="6">
        <f t="shared" si="0"/>
        <v>1</v>
      </c>
      <c r="D3" s="6">
        <f t="shared" si="1"/>
        <v>1.08</v>
      </c>
      <c r="E3" s="6">
        <f t="shared" si="2"/>
        <v>1.08</v>
      </c>
      <c r="F3" s="6">
        <f t="shared" si="3"/>
        <v>1.2</v>
      </c>
      <c r="H3">
        <v>25</v>
      </c>
      <c r="I3">
        <v>25</v>
      </c>
      <c r="J3">
        <v>27</v>
      </c>
      <c r="K3">
        <v>27</v>
      </c>
      <c r="L3">
        <v>30</v>
      </c>
      <c r="N3">
        <f t="shared" ref="N3:N21" si="4">I3-$H3</f>
        <v>0</v>
      </c>
      <c r="O3">
        <f t="shared" ref="O3:O21" si="5">J3-$H3</f>
        <v>2</v>
      </c>
      <c r="P3">
        <f t="shared" ref="P3:P21" si="6">K3-$H3</f>
        <v>2</v>
      </c>
      <c r="Q3">
        <f t="shared" ref="Q3:Q21" si="7">L3-$H3</f>
        <v>5</v>
      </c>
      <c r="S3" t="s">
        <v>10</v>
      </c>
      <c r="T3">
        <f>AVERAGEIF($B$2:$B$21,$S3,$H$2:$L$21)</f>
        <v>21.25</v>
      </c>
      <c r="W3" s="10">
        <v>1</v>
      </c>
      <c r="X3">
        <v>0</v>
      </c>
    </row>
    <row r="4" spans="1:24" x14ac:dyDescent="0.25">
      <c r="A4" t="s">
        <v>15</v>
      </c>
      <c r="B4" t="s">
        <v>11</v>
      </c>
      <c r="C4" s="6">
        <f t="shared" si="0"/>
        <v>1.0526315789473684</v>
      </c>
      <c r="D4" s="6">
        <f t="shared" si="1"/>
        <v>1</v>
      </c>
      <c r="E4" s="6">
        <f t="shared" si="2"/>
        <v>1</v>
      </c>
      <c r="F4" s="6">
        <f t="shared" si="3"/>
        <v>0.94736842105263153</v>
      </c>
      <c r="H4">
        <v>19</v>
      </c>
      <c r="I4">
        <v>20</v>
      </c>
      <c r="J4">
        <v>19</v>
      </c>
      <c r="K4">
        <v>19</v>
      </c>
      <c r="L4">
        <v>18</v>
      </c>
      <c r="N4">
        <f t="shared" si="4"/>
        <v>1</v>
      </c>
      <c r="O4">
        <f t="shared" si="5"/>
        <v>0</v>
      </c>
      <c r="P4">
        <f t="shared" si="6"/>
        <v>0</v>
      </c>
      <c r="Q4">
        <f t="shared" si="7"/>
        <v>-1</v>
      </c>
      <c r="S4" t="s">
        <v>8</v>
      </c>
      <c r="T4">
        <f>AVERAGEIF($B$2:$B$21,$S4,$H$2:$L$21)</f>
        <v>16.25</v>
      </c>
      <c r="W4" s="10">
        <v>1</v>
      </c>
      <c r="X4">
        <v>0</v>
      </c>
    </row>
    <row r="5" spans="1:24" x14ac:dyDescent="0.25">
      <c r="A5" t="s">
        <v>13</v>
      </c>
      <c r="B5" t="s">
        <v>11</v>
      </c>
      <c r="C5" s="6">
        <f t="shared" si="0"/>
        <v>0.91666666666666663</v>
      </c>
      <c r="D5" s="6">
        <f t="shared" si="1"/>
        <v>0.91666666666666663</v>
      </c>
      <c r="E5" s="6">
        <f t="shared" si="2"/>
        <v>1</v>
      </c>
      <c r="F5" s="6">
        <f t="shared" si="3"/>
        <v>1</v>
      </c>
      <c r="H5">
        <v>24</v>
      </c>
      <c r="I5">
        <v>22</v>
      </c>
      <c r="J5">
        <v>22</v>
      </c>
      <c r="K5">
        <v>24</v>
      </c>
      <c r="L5">
        <v>24</v>
      </c>
      <c r="N5">
        <f t="shared" si="4"/>
        <v>-2</v>
      </c>
      <c r="O5">
        <f t="shared" si="5"/>
        <v>-2</v>
      </c>
      <c r="P5">
        <f t="shared" si="6"/>
        <v>0</v>
      </c>
      <c r="Q5">
        <f t="shared" si="7"/>
        <v>0</v>
      </c>
      <c r="S5" t="s">
        <v>9</v>
      </c>
      <c r="T5">
        <f>AVERAGEIF($B$2:$B$21,$S5,$H$2:$L$21)</f>
        <v>24.75</v>
      </c>
      <c r="W5" s="10">
        <v>1</v>
      </c>
      <c r="X5">
        <v>0</v>
      </c>
    </row>
    <row r="6" spans="1:24" x14ac:dyDescent="0.25">
      <c r="A6" t="s">
        <v>7</v>
      </c>
      <c r="B6" t="s">
        <v>10</v>
      </c>
      <c r="C6" s="6">
        <f t="shared" si="0"/>
        <v>1</v>
      </c>
      <c r="D6" s="6">
        <f t="shared" si="1"/>
        <v>1.05</v>
      </c>
      <c r="E6" s="6">
        <f t="shared" si="2"/>
        <v>1.1000000000000001</v>
      </c>
      <c r="F6" s="6">
        <f t="shared" si="3"/>
        <v>1.1499999999999999</v>
      </c>
      <c r="H6">
        <v>20</v>
      </c>
      <c r="I6">
        <v>20</v>
      </c>
      <c r="J6">
        <v>21</v>
      </c>
      <c r="K6">
        <v>22</v>
      </c>
      <c r="L6">
        <v>23</v>
      </c>
      <c r="N6">
        <f t="shared" si="4"/>
        <v>0</v>
      </c>
      <c r="O6">
        <f t="shared" si="5"/>
        <v>1</v>
      </c>
      <c r="P6">
        <f t="shared" si="6"/>
        <v>2</v>
      </c>
      <c r="Q6">
        <f t="shared" si="7"/>
        <v>3</v>
      </c>
      <c r="S6" t="s">
        <v>12</v>
      </c>
      <c r="T6">
        <f>AVERAGEIF($B$2:$B$21,$S6,$H$2:$L$21)</f>
        <v>14.5</v>
      </c>
      <c r="W6" s="10"/>
    </row>
    <row r="7" spans="1:24" x14ac:dyDescent="0.25">
      <c r="A7" t="s">
        <v>14</v>
      </c>
      <c r="B7" t="s">
        <v>10</v>
      </c>
      <c r="C7" s="6">
        <f t="shared" si="0"/>
        <v>1</v>
      </c>
      <c r="D7" s="6">
        <f t="shared" si="1"/>
        <v>1.0869565217391304</v>
      </c>
      <c r="E7" s="6">
        <f t="shared" si="2"/>
        <v>1.0434782608695652</v>
      </c>
      <c r="F7" s="6">
        <f t="shared" si="3"/>
        <v>1.173913043478261</v>
      </c>
      <c r="H7">
        <v>23</v>
      </c>
      <c r="I7">
        <v>23</v>
      </c>
      <c r="J7">
        <v>25</v>
      </c>
      <c r="K7">
        <v>24</v>
      </c>
      <c r="L7">
        <v>27</v>
      </c>
      <c r="N7">
        <f t="shared" si="4"/>
        <v>0</v>
      </c>
      <c r="O7">
        <f t="shared" si="5"/>
        <v>2</v>
      </c>
      <c r="P7">
        <f t="shared" si="6"/>
        <v>1</v>
      </c>
      <c r="Q7">
        <f t="shared" si="7"/>
        <v>4</v>
      </c>
      <c r="W7" s="10"/>
    </row>
    <row r="8" spans="1:24" x14ac:dyDescent="0.25">
      <c r="A8" t="s">
        <v>15</v>
      </c>
      <c r="B8" t="s">
        <v>10</v>
      </c>
      <c r="C8" s="6">
        <f t="shared" si="0"/>
        <v>0.95</v>
      </c>
      <c r="D8" s="6">
        <f t="shared" si="1"/>
        <v>1.05</v>
      </c>
      <c r="E8" s="6">
        <f t="shared" si="2"/>
        <v>1.1000000000000001</v>
      </c>
      <c r="F8" s="6">
        <f t="shared" si="3"/>
        <v>1.1000000000000001</v>
      </c>
      <c r="H8">
        <v>20</v>
      </c>
      <c r="I8">
        <v>19</v>
      </c>
      <c r="J8">
        <v>21</v>
      </c>
      <c r="K8">
        <v>22</v>
      </c>
      <c r="L8">
        <v>22</v>
      </c>
      <c r="N8">
        <f t="shared" si="4"/>
        <v>-1</v>
      </c>
      <c r="O8">
        <f t="shared" si="5"/>
        <v>1</v>
      </c>
      <c r="P8">
        <f t="shared" si="6"/>
        <v>2</v>
      </c>
      <c r="Q8">
        <f t="shared" si="7"/>
        <v>2</v>
      </c>
      <c r="W8" s="10"/>
    </row>
    <row r="9" spans="1:24" x14ac:dyDescent="0.25">
      <c r="A9" t="s">
        <v>13</v>
      </c>
      <c r="B9" t="s">
        <v>10</v>
      </c>
      <c r="C9" s="6">
        <f t="shared" si="0"/>
        <v>0.90909090909090906</v>
      </c>
      <c r="D9" s="6">
        <f t="shared" si="1"/>
        <v>0.95454545454545459</v>
      </c>
      <c r="E9" s="6">
        <f t="shared" si="2"/>
        <v>1.0454545454545454</v>
      </c>
      <c r="F9" s="6">
        <f t="shared" si="3"/>
        <v>1.0909090909090908</v>
      </c>
      <c r="H9">
        <v>22</v>
      </c>
      <c r="I9">
        <v>20</v>
      </c>
      <c r="J9">
        <v>21</v>
      </c>
      <c r="K9">
        <v>23</v>
      </c>
      <c r="L9">
        <v>24</v>
      </c>
      <c r="N9">
        <f t="shared" si="4"/>
        <v>-2</v>
      </c>
      <c r="O9">
        <f t="shared" si="5"/>
        <v>-1</v>
      </c>
      <c r="P9">
        <f t="shared" si="6"/>
        <v>1</v>
      </c>
      <c r="Q9">
        <f t="shared" si="7"/>
        <v>2</v>
      </c>
      <c r="W9" s="10"/>
    </row>
    <row r="10" spans="1:24" s="45" customFormat="1" x14ac:dyDescent="0.25">
      <c r="A10" s="45" t="s">
        <v>7</v>
      </c>
      <c r="B10" s="45" t="s">
        <v>8</v>
      </c>
      <c r="C10" s="46">
        <f t="shared" si="0"/>
        <v>1.2</v>
      </c>
      <c r="D10" s="46">
        <f t="shared" si="1"/>
        <v>1.4666666666666666</v>
      </c>
      <c r="E10" s="46">
        <f t="shared" si="2"/>
        <v>1.3333333333333333</v>
      </c>
      <c r="F10" s="46">
        <f t="shared" si="3"/>
        <v>1.2666666666666666</v>
      </c>
      <c r="H10" s="45">
        <v>15</v>
      </c>
      <c r="I10" s="45">
        <v>18</v>
      </c>
      <c r="J10" s="45">
        <v>22</v>
      </c>
      <c r="K10" s="45">
        <v>20</v>
      </c>
      <c r="L10" s="45">
        <v>19</v>
      </c>
      <c r="N10" s="45">
        <f t="shared" si="4"/>
        <v>3</v>
      </c>
      <c r="O10" s="45">
        <f t="shared" si="5"/>
        <v>7</v>
      </c>
      <c r="P10" s="45">
        <f t="shared" si="6"/>
        <v>5</v>
      </c>
      <c r="Q10" s="45">
        <f t="shared" si="7"/>
        <v>4</v>
      </c>
    </row>
    <row r="11" spans="1:24" s="45" customFormat="1" x14ac:dyDescent="0.25">
      <c r="A11" s="45" t="s">
        <v>14</v>
      </c>
      <c r="B11" s="45" t="s">
        <v>8</v>
      </c>
      <c r="C11" s="46">
        <f t="shared" si="0"/>
        <v>0.81818181818181823</v>
      </c>
      <c r="D11" s="46">
        <f t="shared" si="1"/>
        <v>1.1818181818181819</v>
      </c>
      <c r="E11" s="46">
        <f t="shared" si="2"/>
        <v>1.0909090909090908</v>
      </c>
      <c r="F11" s="46">
        <f t="shared" si="3"/>
        <v>1</v>
      </c>
      <c r="H11" s="45">
        <v>11</v>
      </c>
      <c r="I11" s="45">
        <v>9</v>
      </c>
      <c r="J11" s="45">
        <v>13</v>
      </c>
      <c r="K11" s="45">
        <v>12</v>
      </c>
      <c r="L11" s="45">
        <v>11</v>
      </c>
      <c r="N11" s="45">
        <f t="shared" si="4"/>
        <v>-2</v>
      </c>
      <c r="O11" s="45">
        <f t="shared" si="5"/>
        <v>2</v>
      </c>
      <c r="P11" s="45">
        <f t="shared" si="6"/>
        <v>1</v>
      </c>
      <c r="Q11" s="45">
        <f t="shared" si="7"/>
        <v>0</v>
      </c>
    </row>
    <row r="12" spans="1:24" s="45" customFormat="1" x14ac:dyDescent="0.25">
      <c r="A12" s="45" t="s">
        <v>15</v>
      </c>
      <c r="B12" s="45" t="s">
        <v>8</v>
      </c>
      <c r="C12" s="46">
        <f t="shared" si="0"/>
        <v>1.0869565217391304</v>
      </c>
      <c r="D12" s="46">
        <f t="shared" si="1"/>
        <v>1.1304347826086956</v>
      </c>
      <c r="E12" s="46">
        <f t="shared" si="2"/>
        <v>1.3043478260869565</v>
      </c>
      <c r="F12" s="46">
        <f t="shared" si="3"/>
        <v>1.2608695652173914</v>
      </c>
      <c r="H12" s="45">
        <v>23</v>
      </c>
      <c r="I12" s="45">
        <v>25</v>
      </c>
      <c r="J12" s="45">
        <v>26</v>
      </c>
      <c r="K12" s="45">
        <v>30</v>
      </c>
      <c r="L12" s="45">
        <v>29</v>
      </c>
      <c r="N12" s="45">
        <f t="shared" si="4"/>
        <v>2</v>
      </c>
      <c r="O12" s="45">
        <f t="shared" si="5"/>
        <v>3</v>
      </c>
      <c r="P12" s="45">
        <f t="shared" si="6"/>
        <v>7</v>
      </c>
      <c r="Q12" s="45">
        <f t="shared" si="7"/>
        <v>6</v>
      </c>
    </row>
    <row r="13" spans="1:24" s="45" customFormat="1" x14ac:dyDescent="0.25">
      <c r="A13" s="45" t="s">
        <v>13</v>
      </c>
      <c r="B13" s="45" t="s">
        <v>8</v>
      </c>
      <c r="C13" s="46">
        <f t="shared" si="0"/>
        <v>1.0625</v>
      </c>
      <c r="D13" s="46">
        <f t="shared" si="1"/>
        <v>1.125</v>
      </c>
      <c r="E13" s="46">
        <f t="shared" si="2"/>
        <v>1.1875</v>
      </c>
      <c r="F13" s="46">
        <f t="shared" si="3"/>
        <v>1.125</v>
      </c>
      <c r="H13" s="45">
        <v>16</v>
      </c>
      <c r="I13" s="45">
        <v>17</v>
      </c>
      <c r="J13" s="45">
        <v>18</v>
      </c>
      <c r="K13" s="45">
        <v>19</v>
      </c>
      <c r="L13" s="45">
        <v>18</v>
      </c>
      <c r="N13" s="45">
        <f t="shared" si="4"/>
        <v>1</v>
      </c>
      <c r="O13" s="45">
        <f t="shared" si="5"/>
        <v>2</v>
      </c>
      <c r="P13" s="45">
        <f t="shared" si="6"/>
        <v>3</v>
      </c>
      <c r="Q13" s="45">
        <f t="shared" si="7"/>
        <v>2</v>
      </c>
    </row>
    <row r="14" spans="1:24" s="45" customFormat="1" x14ac:dyDescent="0.25">
      <c r="A14" s="45" t="s">
        <v>7</v>
      </c>
      <c r="B14" s="45" t="s">
        <v>9</v>
      </c>
      <c r="C14" s="46">
        <f t="shared" si="0"/>
        <v>0.91304347826086951</v>
      </c>
      <c r="D14" s="46">
        <f t="shared" si="1"/>
        <v>0.91304347826086951</v>
      </c>
      <c r="E14" s="46">
        <f t="shared" si="2"/>
        <v>0.91304347826086951</v>
      </c>
      <c r="F14" s="46">
        <f t="shared" si="3"/>
        <v>0.86956521739130432</v>
      </c>
      <c r="H14" s="45">
        <v>23</v>
      </c>
      <c r="I14" s="45">
        <v>21</v>
      </c>
      <c r="J14" s="45">
        <v>21</v>
      </c>
      <c r="K14" s="45">
        <v>21</v>
      </c>
      <c r="L14" s="45">
        <v>20</v>
      </c>
      <c r="N14" s="45">
        <f t="shared" si="4"/>
        <v>-2</v>
      </c>
      <c r="O14" s="45">
        <f t="shared" si="5"/>
        <v>-2</v>
      </c>
      <c r="P14" s="45">
        <f t="shared" si="6"/>
        <v>-2</v>
      </c>
      <c r="Q14" s="45">
        <f t="shared" si="7"/>
        <v>-3</v>
      </c>
    </row>
    <row r="15" spans="1:24" s="45" customFormat="1" x14ac:dyDescent="0.25">
      <c r="A15" s="45" t="s">
        <v>14</v>
      </c>
      <c r="B15" s="45" t="s">
        <v>9</v>
      </c>
      <c r="C15" s="46">
        <f t="shared" si="0"/>
        <v>1.0434782608695652</v>
      </c>
      <c r="D15" s="46">
        <f t="shared" si="1"/>
        <v>0.95652173913043481</v>
      </c>
      <c r="E15" s="46">
        <f t="shared" si="2"/>
        <v>1</v>
      </c>
      <c r="F15" s="46">
        <f t="shared" si="3"/>
        <v>0.95652173913043481</v>
      </c>
      <c r="H15" s="45">
        <v>23</v>
      </c>
      <c r="I15" s="45">
        <v>24</v>
      </c>
      <c r="J15" s="45">
        <v>22</v>
      </c>
      <c r="K15" s="45">
        <v>23</v>
      </c>
      <c r="L15" s="45">
        <v>22</v>
      </c>
      <c r="N15" s="45">
        <f t="shared" si="4"/>
        <v>1</v>
      </c>
      <c r="O15" s="45">
        <f t="shared" si="5"/>
        <v>-1</v>
      </c>
      <c r="P15" s="45">
        <f t="shared" si="6"/>
        <v>0</v>
      </c>
      <c r="Q15" s="45">
        <f t="shared" si="7"/>
        <v>-1</v>
      </c>
    </row>
    <row r="16" spans="1:24" s="45" customFormat="1" x14ac:dyDescent="0.25">
      <c r="A16" s="45" t="s">
        <v>15</v>
      </c>
      <c r="B16" s="45" t="s">
        <v>9</v>
      </c>
      <c r="C16" s="46">
        <f t="shared" si="0"/>
        <v>0.8</v>
      </c>
      <c r="D16" s="46">
        <f t="shared" si="1"/>
        <v>0.66666666666666663</v>
      </c>
      <c r="E16" s="46">
        <f t="shared" si="2"/>
        <v>0.7</v>
      </c>
      <c r="F16" s="46">
        <f t="shared" si="3"/>
        <v>0.7</v>
      </c>
      <c r="H16" s="45">
        <v>30</v>
      </c>
      <c r="I16" s="45">
        <v>24</v>
      </c>
      <c r="J16" s="45">
        <v>20</v>
      </c>
      <c r="K16" s="45">
        <v>21</v>
      </c>
      <c r="L16" s="45">
        <v>21</v>
      </c>
      <c r="N16" s="45">
        <f t="shared" si="4"/>
        <v>-6</v>
      </c>
      <c r="O16" s="45">
        <f t="shared" si="5"/>
        <v>-10</v>
      </c>
      <c r="P16" s="45">
        <f t="shared" si="6"/>
        <v>-9</v>
      </c>
      <c r="Q16" s="45">
        <f t="shared" si="7"/>
        <v>-9</v>
      </c>
    </row>
    <row r="17" spans="1:17" s="45" customFormat="1" x14ac:dyDescent="0.25">
      <c r="A17" s="45" t="s">
        <v>13</v>
      </c>
      <c r="B17" s="45" t="s">
        <v>9</v>
      </c>
      <c r="C17" s="46">
        <f t="shared" si="0"/>
        <v>1.0434782608695652</v>
      </c>
      <c r="D17" s="46">
        <f t="shared" si="1"/>
        <v>0.91304347826086951</v>
      </c>
      <c r="E17" s="46">
        <f t="shared" si="2"/>
        <v>0.86956521739130432</v>
      </c>
      <c r="F17" s="46">
        <f t="shared" si="3"/>
        <v>0.91304347826086951</v>
      </c>
      <c r="H17" s="45">
        <v>23</v>
      </c>
      <c r="I17" s="45">
        <v>24</v>
      </c>
      <c r="J17" s="45">
        <v>21</v>
      </c>
      <c r="K17" s="45">
        <v>20</v>
      </c>
      <c r="L17" s="45">
        <v>21</v>
      </c>
      <c r="N17" s="45">
        <f t="shared" si="4"/>
        <v>1</v>
      </c>
      <c r="O17" s="45">
        <f t="shared" si="5"/>
        <v>-2</v>
      </c>
      <c r="P17" s="45">
        <f t="shared" si="6"/>
        <v>-3</v>
      </c>
      <c r="Q17" s="45">
        <f t="shared" si="7"/>
        <v>-2</v>
      </c>
    </row>
    <row r="18" spans="1:17" x14ac:dyDescent="0.25">
      <c r="A18" t="s">
        <v>7</v>
      </c>
      <c r="B18" t="s">
        <v>12</v>
      </c>
      <c r="C18" s="6">
        <f t="shared" si="0"/>
        <v>1</v>
      </c>
      <c r="D18" s="6">
        <f t="shared" si="1"/>
        <v>0.46666666666666667</v>
      </c>
      <c r="E18" s="6">
        <f t="shared" si="2"/>
        <v>0.53333333333333333</v>
      </c>
      <c r="F18" s="6">
        <f t="shared" si="3"/>
        <v>0.53333333333333333</v>
      </c>
      <c r="H18">
        <v>15</v>
      </c>
      <c r="I18">
        <v>15</v>
      </c>
      <c r="J18">
        <v>7</v>
      </c>
      <c r="K18">
        <v>8</v>
      </c>
      <c r="L18">
        <v>8</v>
      </c>
      <c r="N18">
        <f t="shared" si="4"/>
        <v>0</v>
      </c>
      <c r="O18">
        <f t="shared" si="5"/>
        <v>-8</v>
      </c>
      <c r="P18">
        <f t="shared" si="6"/>
        <v>-7</v>
      </c>
      <c r="Q18">
        <f t="shared" si="7"/>
        <v>-7</v>
      </c>
    </row>
    <row r="19" spans="1:17" x14ac:dyDescent="0.25">
      <c r="A19" t="s">
        <v>14</v>
      </c>
      <c r="B19" t="s">
        <v>12</v>
      </c>
      <c r="C19" s="6">
        <f t="shared" si="0"/>
        <v>1.0555555555555556</v>
      </c>
      <c r="D19" s="6">
        <f t="shared" si="1"/>
        <v>0.72222222222222221</v>
      </c>
      <c r="E19" s="6">
        <f t="shared" si="2"/>
        <v>0.77777777777777779</v>
      </c>
      <c r="F19" s="6">
        <f t="shared" si="3"/>
        <v>0.55555555555555558</v>
      </c>
      <c r="H19">
        <v>18</v>
      </c>
      <c r="I19">
        <v>19</v>
      </c>
      <c r="J19">
        <v>13</v>
      </c>
      <c r="K19">
        <v>14</v>
      </c>
      <c r="L19">
        <v>10</v>
      </c>
      <c r="N19">
        <f t="shared" si="4"/>
        <v>1</v>
      </c>
      <c r="O19">
        <f t="shared" si="5"/>
        <v>-5</v>
      </c>
      <c r="P19">
        <f t="shared" si="6"/>
        <v>-4</v>
      </c>
      <c r="Q19">
        <f t="shared" si="7"/>
        <v>-8</v>
      </c>
    </row>
    <row r="20" spans="1:17" x14ac:dyDescent="0.25">
      <c r="A20" t="s">
        <v>15</v>
      </c>
      <c r="B20" t="s">
        <v>12</v>
      </c>
      <c r="C20" s="6">
        <f t="shared" si="0"/>
        <v>1.5</v>
      </c>
      <c r="D20" s="6">
        <f t="shared" si="1"/>
        <v>1.75</v>
      </c>
      <c r="E20" s="6">
        <f t="shared" si="2"/>
        <v>1</v>
      </c>
      <c r="F20" s="6">
        <f t="shared" si="3"/>
        <v>1.25</v>
      </c>
      <c r="H20">
        <v>8</v>
      </c>
      <c r="I20">
        <v>12</v>
      </c>
      <c r="J20">
        <v>14</v>
      </c>
      <c r="K20">
        <v>8</v>
      </c>
      <c r="L20">
        <v>10</v>
      </c>
      <c r="N20">
        <f t="shared" si="4"/>
        <v>4</v>
      </c>
      <c r="O20">
        <f t="shared" si="5"/>
        <v>6</v>
      </c>
      <c r="P20">
        <f t="shared" si="6"/>
        <v>0</v>
      </c>
      <c r="Q20">
        <f t="shared" si="7"/>
        <v>2</v>
      </c>
    </row>
    <row r="21" spans="1:17" x14ac:dyDescent="0.25">
      <c r="A21" t="s">
        <v>13</v>
      </c>
      <c r="B21" t="s">
        <v>12</v>
      </c>
      <c r="C21" s="6">
        <f t="shared" si="0"/>
        <v>1</v>
      </c>
      <c r="D21" s="6">
        <f t="shared" si="1"/>
        <v>0.47058823529411764</v>
      </c>
      <c r="E21" s="6">
        <f t="shared" si="2"/>
        <v>0.52941176470588236</v>
      </c>
      <c r="F21" s="6">
        <f t="shared" si="3"/>
        <v>0.52941176470588236</v>
      </c>
      <c r="H21">
        <v>17</v>
      </c>
      <c r="I21">
        <v>17</v>
      </c>
      <c r="J21">
        <v>8</v>
      </c>
      <c r="K21">
        <v>9</v>
      </c>
      <c r="L21">
        <v>9</v>
      </c>
      <c r="N21">
        <f t="shared" si="4"/>
        <v>0</v>
      </c>
      <c r="O21">
        <f t="shared" si="5"/>
        <v>-9</v>
      </c>
      <c r="P21">
        <f t="shared" si="6"/>
        <v>-8</v>
      </c>
      <c r="Q21">
        <f t="shared" si="7"/>
        <v>-8</v>
      </c>
    </row>
  </sheetData>
  <sortState ref="A2:L21">
    <sortCondition ref="B2:B21"/>
    <sortCondition ref="A2:A2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9"/>
  <sheetViews>
    <sheetView showGridLines="0" showRowColHeaders="0" tabSelected="1" zoomScale="80" zoomScaleNormal="80" workbookViewId="0">
      <selection activeCell="X11" sqref="X11"/>
    </sheetView>
  </sheetViews>
  <sheetFormatPr defaultRowHeight="15" x14ac:dyDescent="0.25"/>
  <cols>
    <col min="1" max="1" width="1.7109375" customWidth="1"/>
    <col min="7" max="7" width="12.140625" customWidth="1"/>
    <col min="11" max="11" width="9.140625" customWidth="1"/>
    <col min="19" max="19" width="19.140625" customWidth="1"/>
  </cols>
  <sheetData>
    <row r="1" spans="2:19" ht="11.25" customHeight="1" x14ac:dyDescent="0.25"/>
    <row r="2" spans="2:19" ht="24" customHeight="1" x14ac:dyDescent="0.25">
      <c r="B2" s="40" t="s">
        <v>30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2:19" x14ac:dyDescent="0.25">
      <c r="B3" s="2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22"/>
    </row>
    <row r="4" spans="2:19" x14ac:dyDescent="0.25">
      <c r="B4" s="21"/>
      <c r="C4" s="28" t="s">
        <v>11</v>
      </c>
      <c r="D4" s="28"/>
      <c r="E4" s="12"/>
      <c r="F4" s="29" t="s">
        <v>10</v>
      </c>
      <c r="G4" s="29"/>
      <c r="H4" s="12"/>
      <c r="I4" s="30" t="s">
        <v>8</v>
      </c>
      <c r="J4" s="30"/>
      <c r="K4" s="12"/>
      <c r="L4" s="31" t="s">
        <v>9</v>
      </c>
      <c r="M4" s="31"/>
      <c r="N4" s="12"/>
      <c r="O4" s="32" t="s">
        <v>12</v>
      </c>
      <c r="P4" s="32"/>
      <c r="Q4" s="12"/>
      <c r="R4" s="12"/>
      <c r="S4" s="22"/>
    </row>
    <row r="5" spans="2:19" x14ac:dyDescent="0.25">
      <c r="B5" s="2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22"/>
    </row>
    <row r="6" spans="2:19" x14ac:dyDescent="0.25"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2"/>
    </row>
    <row r="7" spans="2:19" x14ac:dyDescent="0.25">
      <c r="B7" s="2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2"/>
    </row>
    <row r="8" spans="2:19" x14ac:dyDescent="0.25"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22"/>
    </row>
    <row r="9" spans="2:19" x14ac:dyDescent="0.25">
      <c r="B9" s="2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2"/>
    </row>
    <row r="10" spans="2:19" x14ac:dyDescent="0.25">
      <c r="B10" s="2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2"/>
    </row>
    <row r="11" spans="2:19" x14ac:dyDescent="0.25">
      <c r="B11" s="2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22"/>
    </row>
    <row r="12" spans="2:19" x14ac:dyDescent="0.25">
      <c r="B12" s="2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22"/>
    </row>
    <row r="13" spans="2:19" x14ac:dyDescent="0.25">
      <c r="B13" s="2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22"/>
    </row>
    <row r="14" spans="2:19" s="12" customFormat="1" x14ac:dyDescent="0.25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5"/>
    </row>
    <row r="15" spans="2:19" s="12" customFormat="1" x14ac:dyDescent="0.25"/>
    <row r="17" spans="2:22" ht="25.5" customHeight="1" x14ac:dyDescent="0.25">
      <c r="B17" s="49" t="s">
        <v>31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47"/>
      <c r="U17" s="47"/>
      <c r="V17" s="48"/>
    </row>
    <row r="18" spans="2:22" ht="21" x14ac:dyDescent="0.25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2"/>
      <c r="U18" s="12"/>
      <c r="V18" s="34"/>
    </row>
    <row r="19" spans="2:22" x14ac:dyDescent="0.25">
      <c r="B19" s="33"/>
      <c r="C19" s="28" t="s">
        <v>11</v>
      </c>
      <c r="D19" s="28"/>
      <c r="E19" s="12"/>
      <c r="F19" s="12"/>
      <c r="G19" s="29" t="s">
        <v>10</v>
      </c>
      <c r="H19" s="29"/>
      <c r="I19" s="12"/>
      <c r="J19" s="43" t="s">
        <v>8</v>
      </c>
      <c r="K19" s="43"/>
      <c r="L19" s="12"/>
      <c r="M19" s="12"/>
      <c r="N19" s="31" t="s">
        <v>9</v>
      </c>
      <c r="O19" s="31"/>
      <c r="P19" s="12"/>
      <c r="Q19" s="12"/>
      <c r="R19" s="44" t="s">
        <v>12</v>
      </c>
      <c r="S19" s="12"/>
      <c r="T19" s="12"/>
      <c r="U19" s="12"/>
      <c r="V19" s="34"/>
    </row>
    <row r="20" spans="2:22" x14ac:dyDescent="0.25">
      <c r="B20" s="3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4"/>
    </row>
    <row r="21" spans="2:22" x14ac:dyDescent="0.25">
      <c r="B21" s="3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4"/>
    </row>
    <row r="22" spans="2:22" x14ac:dyDescent="0.25">
      <c r="B22" s="3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4"/>
    </row>
    <row r="23" spans="2:22" x14ac:dyDescent="0.25">
      <c r="B23" s="3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4"/>
    </row>
    <row r="24" spans="2:22" x14ac:dyDescent="0.25">
      <c r="B24" s="3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4"/>
    </row>
    <row r="25" spans="2:22" x14ac:dyDescent="0.25">
      <c r="B25" s="3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4"/>
    </row>
    <row r="26" spans="2:22" x14ac:dyDescent="0.25">
      <c r="B26" s="3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4"/>
    </row>
    <row r="27" spans="2:22" x14ac:dyDescent="0.25">
      <c r="B27" s="3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4"/>
    </row>
    <row r="28" spans="2:22" x14ac:dyDescent="0.25">
      <c r="B28" s="3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4"/>
    </row>
    <row r="29" spans="2:22" x14ac:dyDescent="0.2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7"/>
    </row>
  </sheetData>
  <mergeCells count="10">
    <mergeCell ref="B17:S17"/>
    <mergeCell ref="G19:H19"/>
    <mergeCell ref="N19:O19"/>
    <mergeCell ref="C19:D19"/>
    <mergeCell ref="B2:S2"/>
    <mergeCell ref="C4:D4"/>
    <mergeCell ref="F4:G4"/>
    <mergeCell ref="I4:J4"/>
    <mergeCell ref="L4:M4"/>
    <mergeCell ref="O4:P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&amp; Pivot</vt:lpstr>
      <vt:lpstr>Charts</vt:lpstr>
      <vt:lpstr>Revised Data Structure</vt:lpstr>
      <vt:lpstr>Yuhanna Charts</vt:lpstr>
    </vt:vector>
  </TitlesOfParts>
  <Company>SAINT-GOBAIN 1.8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Sherriff, Yuhanna 4 [BE03508]</cp:lastModifiedBy>
  <dcterms:created xsi:type="dcterms:W3CDTF">2016-06-21T12:06:37Z</dcterms:created>
  <dcterms:modified xsi:type="dcterms:W3CDTF">2016-06-29T23:32:55Z</dcterms:modified>
</cp:coreProperties>
</file>