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230" activeTab="2"/>
  </bookViews>
  <sheets>
    <sheet name="Data &amp; Pivot" sheetId="1" r:id="rId1"/>
    <sheet name="Charts" sheetId="2" r:id="rId2"/>
    <sheet name="Sheet1" sheetId="3" r:id="rId3"/>
  </sheets>
  <calcPr calcId="124519"/>
  <pivotCaches>
    <pivotCache cacheId="0" r:id="rId4"/>
  </pivotCaches>
</workbook>
</file>

<file path=xl/calcChain.xml><?xml version="1.0" encoding="utf-8"?>
<calcChain xmlns="http://schemas.openxmlformats.org/spreadsheetml/2006/main">
  <c r="F6" i="3"/>
  <c r="F4"/>
  <c r="G4"/>
  <c r="H4"/>
  <c r="I4"/>
  <c r="J4"/>
  <c r="F5"/>
  <c r="G5"/>
  <c r="H5"/>
  <c r="I5"/>
  <c r="J5"/>
  <c r="G6"/>
  <c r="H6"/>
  <c r="I6"/>
  <c r="J6"/>
  <c r="F7"/>
  <c r="G7"/>
  <c r="H7"/>
  <c r="I7"/>
  <c r="J7"/>
  <c r="G3"/>
  <c r="H3"/>
  <c r="I3"/>
  <c r="J3"/>
  <c r="F3"/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5"/>
  <c r="C14" i="2" l="1"/>
  <c r="E14"/>
  <c r="G14"/>
  <c r="I14"/>
  <c r="V17" i="1"/>
  <c r="W17"/>
  <c r="X17"/>
  <c r="Y17"/>
  <c r="AD21"/>
  <c r="AC21"/>
  <c r="AB21"/>
  <c r="AA21"/>
  <c r="Y21"/>
  <c r="X21"/>
  <c r="W21"/>
  <c r="V21"/>
  <c r="T21"/>
  <c r="S21"/>
  <c r="R21"/>
  <c r="Q21"/>
  <c r="O21"/>
  <c r="N21"/>
  <c r="M21"/>
  <c r="L21"/>
  <c r="J21"/>
  <c r="AD20"/>
  <c r="AC20"/>
  <c r="AB20"/>
  <c r="AA20"/>
  <c r="Y20"/>
  <c r="X20"/>
  <c r="W20"/>
  <c r="V20"/>
  <c r="T20"/>
  <c r="S20"/>
  <c r="R20"/>
  <c r="Q20"/>
  <c r="O20"/>
  <c r="N20"/>
  <c r="M20"/>
  <c r="L20"/>
  <c r="J20"/>
  <c r="AD19"/>
  <c r="AC19"/>
  <c r="AB19"/>
  <c r="AA19"/>
  <c r="Y19"/>
  <c r="X19"/>
  <c r="W19"/>
  <c r="V19"/>
  <c r="T19"/>
  <c r="S19"/>
  <c r="R19"/>
  <c r="Q19"/>
  <c r="O19"/>
  <c r="N19"/>
  <c r="M19"/>
  <c r="L19"/>
  <c r="J19"/>
  <c r="AD18"/>
  <c r="AC18"/>
  <c r="AB18"/>
  <c r="AA18"/>
  <c r="Y18"/>
  <c r="X18"/>
  <c r="W18"/>
  <c r="V18"/>
  <c r="T18"/>
  <c r="S18"/>
  <c r="R18"/>
  <c r="Q18"/>
  <c r="O18"/>
  <c r="N18"/>
  <c r="M18"/>
  <c r="L18"/>
  <c r="J18"/>
  <c r="AB17"/>
  <c r="AC17"/>
  <c r="AD17"/>
  <c r="AA17"/>
  <c r="R17"/>
  <c r="S17"/>
  <c r="T17"/>
  <c r="Q17"/>
  <c r="M17"/>
  <c r="N17"/>
  <c r="O17"/>
  <c r="L17"/>
  <c r="J17"/>
  <c r="B6" i="2"/>
  <c r="B16" s="1"/>
  <c r="B7"/>
  <c r="B17" s="1"/>
  <c r="B8"/>
  <c r="B18" s="1"/>
  <c r="B9"/>
  <c r="B19" s="1"/>
  <c r="B5"/>
  <c r="B15" s="1"/>
</calcChain>
</file>

<file path=xl/sharedStrings.xml><?xml version="1.0" encoding="utf-8"?>
<sst xmlns="http://schemas.openxmlformats.org/spreadsheetml/2006/main" count="105" uniqueCount="29">
  <si>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</si>
  <si>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</si>
  <si>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</si>
  <si>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</si>
  <si>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</si>
  <si>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</si>
  <si>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</si>
  <si>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</si>
  <si>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</si>
  <si>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</si>
  <si>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</si>
  <si>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</si>
  <si>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</si>
  <si>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</si>
  <si>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</si>
  <si>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</si>
  <si>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Column Labels</t>
  </si>
  <si>
    <t>Row Labels</t>
  </si>
  <si>
    <t>Sum of 2011</t>
  </si>
  <si>
    <t>Sum of 2012</t>
  </si>
  <si>
    <t>Sum of 2013</t>
  </si>
  <si>
    <t>Sum of 2014</t>
  </si>
  <si>
    <t>Sum of 2015</t>
  </si>
  <si>
    <t>Indexed Values</t>
  </si>
  <si>
    <r>
      <t xml:space="preserve">Yearly Trends of Key Financial Indicators - 2011 to 2015
</t>
    </r>
    <r>
      <rPr>
        <sz val="8"/>
        <color theme="0" tint="-4.9989318521683403E-2"/>
        <rFont val="Calibri"/>
        <family val="2"/>
        <scheme val="minor"/>
      </rPr>
      <t>Maximum values highlighted.</t>
    </r>
  </si>
  <si>
    <r>
      <t xml:space="preserve">Indexed Trends of Key Financial Indicators - 2011 to 2015
</t>
    </r>
    <r>
      <rPr>
        <sz val="8"/>
        <color theme="0" tint="-4.9989318521683403E-2"/>
        <rFont val="Calibri"/>
        <family val="2"/>
        <scheme val="minor"/>
      </rPr>
      <t>2011 value is 100%. Minimum values highlighted.</t>
    </r>
  </si>
  <si>
    <t>Data &amp; Pivot Tables</t>
  </si>
  <si>
    <t>Company&amp;Variable</t>
  </si>
  <si>
    <t>Select Company from the Drop Down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</si>
</sst>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0" xfId="1" applyFont="1"/>
    <xf numFmtId="0" fontId="0" fillId="2" borderId="0" xfId="0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0" borderId="3" xfId="0" applyFont="1" applyBorder="1"/>
    <xf numFmtId="0" fontId="0" fillId="5" borderId="3" xfId="0" applyFont="1" applyFill="1" applyBorder="1"/>
    <xf numFmtId="0" fontId="5" fillId="0" borderId="0" xfId="0" applyFont="1"/>
    <xf numFmtId="0" fontId="0" fillId="0" borderId="5" xfId="0" applyFont="1" applyBorder="1"/>
    <xf numFmtId="0" fontId="0" fillId="5" borderId="5" xfId="0" applyFont="1" applyFill="1" applyBorder="1"/>
    <xf numFmtId="0" fontId="4" fillId="6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2" xfId="0" applyFont="1" applyFill="1" applyBorder="1"/>
    <xf numFmtId="0" fontId="4" fillId="6" borderId="4" xfId="0" applyFont="1" applyFill="1" applyBorder="1"/>
    <xf numFmtId="0" fontId="0" fillId="5" borderId="5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5" borderId="5" xfId="0" applyNumberFormat="1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7" borderId="8" xfId="0" applyFont="1" applyFill="1" applyBorder="1" applyAlignment="1">
      <alignment horizontal="center"/>
    </xf>
    <xf numFmtId="0" fontId="0" fillId="0" borderId="0" xfId="0" applyAlignment="1">
      <alignment horizontal="left" indent="1"/>
    </xf>
  </cellXfs>
  <cellStyles count="2">
    <cellStyle name="Normal" xfId="0" builtinId="0"/>
    <cellStyle name="Percent" xfId="1" builtinId="5"/>
  </cellStyles>
  <dxfs count="6"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Sheet1!$E$1</c:f>
          <c:strCache>
            <c:ptCount val="1"/>
            <c:pt idx="0">
              <c:v>Ambuja Cement</c:v>
            </c:pt>
          </c:strCache>
        </c:strRef>
      </c:tx>
      <c:layout>
        <c:manualLayout>
          <c:xMode val="edge"/>
          <c:yMode val="edge"/>
          <c:x val="0.45391304347826089"/>
          <c:y val="0"/>
        </c:manualLayout>
      </c:layout>
      <c:overlay val="1"/>
      <c:txPr>
        <a:bodyPr/>
        <a:lstStyle/>
        <a:p>
          <a:pPr>
            <a:defRPr sz="1400"/>
          </a:pPr>
          <a:endParaRPr lang="en-US"/>
        </a:p>
      </c:tx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Sheet1!$E$3</c:f>
              <c:strCache>
                <c:ptCount val="1"/>
                <c:pt idx="0">
                  <c:v>Other variable cost</c:v>
                </c:pt>
              </c:strCache>
            </c:strRef>
          </c:tx>
          <c:cat>
            <c:strRef>
              <c:f>Sheet1!$F$2:$J$2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Sheet1!$F$3:$J$3</c:f>
              <c:numCache>
                <c:formatCode>General</c:formatCode>
                <c:ptCount val="5"/>
                <c:pt idx="0">
                  <c:v>11</c:v>
                </c:pt>
                <c:pt idx="1">
                  <c:v>9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</c:numCache>
            </c:numRef>
          </c:val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Power &amp; Fuel</c:v>
                </c:pt>
              </c:strCache>
            </c:strRef>
          </c:tx>
          <c:cat>
            <c:strRef>
              <c:f>Sheet1!$F$2:$J$2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Sheet1!$F$4:$J$4</c:f>
              <c:numCache>
                <c:formatCode>General</c:formatCode>
                <c:ptCount val="5"/>
                <c:pt idx="0">
                  <c:v>23</c:v>
                </c:pt>
                <c:pt idx="1">
                  <c:v>24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Freight &amp; Forwarding</c:v>
                </c:pt>
              </c:strCache>
            </c:strRef>
          </c:tx>
          <c:cat>
            <c:strRef>
              <c:f>Sheet1!$F$2:$J$2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Sheet1!$F$5:$J$5</c:f>
              <c:numCache>
                <c:formatCode>General</c:formatCode>
                <c:ptCount val="5"/>
                <c:pt idx="0">
                  <c:v>23</c:v>
                </c:pt>
                <c:pt idx="1">
                  <c:v>23</c:v>
                </c:pt>
                <c:pt idx="2">
                  <c:v>25</c:v>
                </c:pt>
                <c:pt idx="3">
                  <c:v>24</c:v>
                </c:pt>
                <c:pt idx="4">
                  <c:v>27</c:v>
                </c:pt>
              </c:numCache>
            </c:numRef>
          </c:val>
        </c:ser>
        <c:ser>
          <c:idx val="3"/>
          <c:order val="3"/>
          <c:tx>
            <c:strRef>
              <c:f>Sheet1!$E$6</c:f>
              <c:strCache>
                <c:ptCount val="1"/>
                <c:pt idx="0">
                  <c:v>Fixed Cost</c:v>
                </c:pt>
              </c:strCache>
            </c:strRef>
          </c:tx>
          <c:cat>
            <c:strRef>
              <c:f>Sheet1!$F$2:$J$2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Sheet1!$F$6:$J$6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30</c:v>
                </c:pt>
              </c:numCache>
            </c:numRef>
          </c:val>
        </c:ser>
        <c:ser>
          <c:idx val="4"/>
          <c:order val="4"/>
          <c:tx>
            <c:strRef>
              <c:f>Sheet1!$E$7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Sheet1!$F$2:$J$2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strCache>
            </c:strRef>
          </c:cat>
          <c:val>
            <c:numRef>
              <c:f>Sheet1!$F$7:$J$7</c:f>
              <c:numCache>
                <c:formatCode>General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</c:numCache>
            </c:numRef>
          </c:val>
        </c:ser>
        <c:dLbls/>
        <c:shape val="box"/>
        <c:axId val="96540544"/>
        <c:axId val="139441664"/>
        <c:axId val="0"/>
      </c:bar3DChart>
      <c:catAx>
        <c:axId val="96540544"/>
        <c:scaling>
          <c:orientation val="minMax"/>
        </c:scaling>
        <c:axPos val="b"/>
        <c:tickLblPos val="nextTo"/>
        <c:crossAx val="139441664"/>
        <c:crosses val="autoZero"/>
        <c:auto val="1"/>
        <c:lblAlgn val="ctr"/>
        <c:lblOffset val="100"/>
      </c:catAx>
      <c:valAx>
        <c:axId val="139441664"/>
        <c:scaling>
          <c:orientation val="minMax"/>
        </c:scaling>
        <c:axPos val="l"/>
        <c:numFmt formatCode="General" sourceLinked="1"/>
        <c:tickLblPos val="nextTo"/>
        <c:crossAx val="96540544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598420" y="11430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106680</xdr:colOff>
      <xdr:row>1</xdr:row>
      <xdr:rowOff>304800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101840" y="18288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7</xdr:row>
      <xdr:rowOff>87546</xdr:rowOff>
    </xdr:from>
    <xdr:to>
      <xdr:col>13</xdr:col>
      <xdr:colOff>9524</xdr:colOff>
      <xdr:row>23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417881</xdr:colOff>
      <xdr:row>0</xdr:row>
      <xdr:rowOff>59053</xdr:rowOff>
    </xdr:from>
    <xdr:to>
      <xdr:col>3</xdr:col>
      <xdr:colOff>639398</xdr:colOff>
      <xdr:row>0</xdr:row>
      <xdr:rowOff>240027</xdr:rowOff>
    </xdr:to>
    <xdr:sp macro="" textlink="">
      <xdr:nvSpPr>
        <xdr:cNvPr id="3" name="Down Arrow 2"/>
        <xdr:cNvSpPr>
          <a:spLocks noChangeAspect="1"/>
        </xdr:cNvSpPr>
      </xdr:nvSpPr>
      <xdr:spPr>
        <a:xfrm rot="16200000">
          <a:off x="2867028" y="38781"/>
          <a:ext cx="180974" cy="221517"/>
        </a:xfrm>
        <a:prstGeom prst="down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ndoo" refreshedDate="42544.459828703701" createdVersion="5" refreshedVersion="5" minRefreshableVersion="3" recordCount="20">
  <cacheSource type="worksheet">
    <worksheetSource name="Table2"/>
  </cacheSource>
  <cacheFields count="7">
    <cacheField name="Company" numFmtId="0">
      <sharedItems count="4">
        <s v="ACC Ltd"/>
        <s v="Ultratech Cement"/>
        <s v="Ambuja Cement"/>
        <s v="JK Lakshmi Cement"/>
      </sharedItems>
    </cacheField>
    <cacheField name="Variable" numFmtId="0">
      <sharedItems count="5">
        <s v="Other variable cost"/>
        <s v="Power &amp; Fuel"/>
        <s v="Freight &amp; Forwarding"/>
        <s v="Fixed Cost"/>
        <s v="Profit"/>
      </sharedItems>
    </cacheField>
    <cacheField name="2011" numFmtId="0">
      <sharedItems containsSemiMixedTypes="0" containsString="0" containsNumber="1" containsInteger="1" minValue="8" maxValue="30"/>
    </cacheField>
    <cacheField name="2012" numFmtId="0">
      <sharedItems containsSemiMixedTypes="0" containsString="0" containsNumber="1" containsInteger="1" minValue="9" maxValue="26"/>
    </cacheField>
    <cacheField name="2013" numFmtId="0">
      <sharedItems containsSemiMixedTypes="0" containsString="0" containsNumber="1" containsInteger="1" minValue="7" maxValue="29"/>
    </cacheField>
    <cacheField name="2014" numFmtId="0">
      <sharedItems containsSemiMixedTypes="0" containsString="0" containsNumber="1" containsInteger="1" minValue="8" maxValue="30"/>
    </cacheField>
    <cacheField name="2015" numFmtId="0">
      <sharedItems containsSemiMixedTypes="0" containsString="0" containsNumber="1" containsInteger="1" minValue="8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J4:AD11" firstHeaderRow="1" firstDataRow="3" firstDataCol="1"/>
  <pivotFields count="7">
    <pivotField axis="axisCol" showAll="0" defaultSubtotal="0">
      <items count="4">
        <item x="0"/>
        <item x="2"/>
        <item x="3"/>
        <item x="1"/>
      </items>
    </pivotField>
    <pivotField axis="axisRow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3" displayName="Table3" ref="E2:J7" totalsRowShown="0" headerRowDxfId="0">
  <autoFilter ref="E2:J7"/>
  <tableColumns count="6">
    <tableColumn id="1" name="Variable"/>
    <tableColumn id="2" name="2011" dataDxfId="5">
      <calculatedColumnFormula>VLOOKUP($E$1&amp;$E3,'Data &amp; Pivot'!$A$4:$H$24,MATCH(F$2,'Data &amp; Pivot'!$A$4:$H$4,0),0)</calculatedColumnFormula>
    </tableColumn>
    <tableColumn id="3" name="2012" dataDxfId="4">
      <calculatedColumnFormula>VLOOKUP($E$1&amp;$E3,'Data &amp; Pivot'!$A$4:$H$24,MATCH(G$2,'Data &amp; Pivot'!$A$4:$H$4,0),0)</calculatedColumnFormula>
    </tableColumn>
    <tableColumn id="4" name="2013" dataDxfId="3">
      <calculatedColumnFormula>VLOOKUP($E$1&amp;$E3,'Data &amp; Pivot'!$A$4:$H$24,MATCH(H$2,'Data &amp; Pivot'!$A$4:$H$4,0),0)</calculatedColumnFormula>
    </tableColumn>
    <tableColumn id="5" name="2014" dataDxfId="2">
      <calculatedColumnFormula>VLOOKUP($E$1&amp;$E3,'Data &amp; Pivot'!$A$4:$H$24,MATCH(I$2,'Data &amp; Pivot'!$A$4:$H$4,0),0)</calculatedColumnFormula>
    </tableColumn>
    <tableColumn id="6" name="2015" dataDxfId="1">
      <calculatedColumnFormula>VLOOKUP($E$1&amp;$E3,'Data &amp; Pivot'!$A$4:$H$24,MATCH(J$2,'Data &amp; Pivot'!$A$4:$H$4,0),0)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P1:P5" totalsRowShown="0">
  <autoFilter ref="P1:P5"/>
  <tableColumns count="1">
    <tableColumn id="1" name="Compan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showGridLines="0" workbookViewId="0">
      <selection activeCell="A4" sqref="A4"/>
    </sheetView>
  </sheetViews>
  <sheetFormatPr defaultRowHeight="15"/>
  <cols>
    <col min="1" max="1" width="24.85546875" bestFit="1" customWidth="1"/>
    <col min="2" max="2" width="21" customWidth="1"/>
    <col min="3" max="3" width="18.140625" bestFit="1" customWidth="1"/>
    <col min="4" max="8" width="6.42578125" customWidth="1"/>
    <col min="10" max="10" width="18.140625" customWidth="1"/>
    <col min="11" max="11" width="15.5703125" customWidth="1"/>
    <col min="12" max="15" width="11.42578125" customWidth="1"/>
    <col min="16" max="16" width="14.7109375" customWidth="1"/>
    <col min="17" max="17" width="11.42578125" customWidth="1"/>
    <col min="18" max="18" width="11.42578125" bestFit="1" customWidth="1"/>
    <col min="19" max="20" width="11.42578125" customWidth="1"/>
    <col min="21" max="21" width="17.28515625" customWidth="1"/>
    <col min="22" max="22" width="11.42578125" bestFit="1" customWidth="1"/>
    <col min="23" max="25" width="11.42578125" customWidth="1"/>
    <col min="26" max="26" width="15.85546875" customWidth="1"/>
    <col min="27" max="30" width="11.42578125" customWidth="1"/>
    <col min="31" max="35" width="16.28515625" bestFit="1" customWidth="1"/>
  </cols>
  <sheetData>
    <row r="1" spans="1:30" s="8" customFormat="1" ht="42" customHeight="1">
      <c r="B1" s="9" t="s">
        <v>26</v>
      </c>
    </row>
    <row r="4" spans="1:30">
      <c r="A4" s="15" t="s">
        <v>27</v>
      </c>
      <c r="B4" s="20" t="s">
        <v>0</v>
      </c>
      <c r="C4" s="21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K4" s="1" t="s">
        <v>16</v>
      </c>
    </row>
    <row r="5" spans="1:30">
      <c r="A5" t="str">
        <f>'Data &amp; Pivot'!$B5&amp;'Data &amp; Pivot'!$C5</f>
        <v>ACC LtdOther variable cost</v>
      </c>
      <c r="B5" s="14" t="s">
        <v>7</v>
      </c>
      <c r="C5" s="17" t="s">
        <v>8</v>
      </c>
      <c r="D5" s="22">
        <v>15</v>
      </c>
      <c r="E5" s="22">
        <v>18</v>
      </c>
      <c r="F5" s="22">
        <v>22</v>
      </c>
      <c r="G5" s="22">
        <v>20</v>
      </c>
      <c r="H5" s="23">
        <v>19</v>
      </c>
      <c r="K5" t="s">
        <v>7</v>
      </c>
      <c r="P5" t="s">
        <v>14</v>
      </c>
      <c r="U5" t="s">
        <v>15</v>
      </c>
      <c r="Z5" t="s">
        <v>13</v>
      </c>
    </row>
    <row r="6" spans="1:30">
      <c r="A6" t="str">
        <f>'Data &amp; Pivot'!$B6&amp;'Data &amp; Pivot'!$C6</f>
        <v>ACC LtdPower &amp; Fuel</v>
      </c>
      <c r="B6" s="13" t="s">
        <v>7</v>
      </c>
      <c r="C6" s="16" t="s">
        <v>9</v>
      </c>
      <c r="D6" s="24">
        <v>23</v>
      </c>
      <c r="E6" s="24">
        <v>21</v>
      </c>
      <c r="F6" s="24">
        <v>21</v>
      </c>
      <c r="G6" s="24">
        <v>21</v>
      </c>
      <c r="H6" s="25">
        <v>20</v>
      </c>
      <c r="J6" s="1" t="s">
        <v>17</v>
      </c>
      <c r="K6" t="s">
        <v>18</v>
      </c>
      <c r="L6" t="s">
        <v>19</v>
      </c>
      <c r="M6" t="s">
        <v>20</v>
      </c>
      <c r="N6" t="s">
        <v>21</v>
      </c>
      <c r="O6" t="s">
        <v>22</v>
      </c>
      <c r="P6" t="s">
        <v>18</v>
      </c>
      <c r="Q6" t="s">
        <v>19</v>
      </c>
      <c r="R6" t="s">
        <v>20</v>
      </c>
      <c r="S6" t="s">
        <v>21</v>
      </c>
      <c r="T6" t="s">
        <v>22</v>
      </c>
      <c r="U6" t="s">
        <v>18</v>
      </c>
      <c r="V6" t="s">
        <v>19</v>
      </c>
      <c r="W6" t="s">
        <v>20</v>
      </c>
      <c r="X6" t="s">
        <v>21</v>
      </c>
      <c r="Y6" t="s">
        <v>22</v>
      </c>
      <c r="Z6" t="s">
        <v>18</v>
      </c>
      <c r="AA6" t="s">
        <v>19</v>
      </c>
      <c r="AB6" t="s">
        <v>20</v>
      </c>
      <c r="AC6" t="s">
        <v>21</v>
      </c>
      <c r="AD6" t="s">
        <v>22</v>
      </c>
    </row>
    <row r="7" spans="1:30">
      <c r="A7" t="str">
        <f>'Data &amp; Pivot'!$B7&amp;'Data &amp; Pivot'!$C7</f>
        <v>ACC LtdFreight &amp; Forwarding</v>
      </c>
      <c r="B7" s="14" t="s">
        <v>7</v>
      </c>
      <c r="C7" s="17" t="s">
        <v>10</v>
      </c>
      <c r="D7" s="22">
        <v>20</v>
      </c>
      <c r="E7" s="22">
        <v>20</v>
      </c>
      <c r="F7" s="22">
        <v>21</v>
      </c>
      <c r="G7" s="22">
        <v>22</v>
      </c>
      <c r="H7" s="23">
        <v>23</v>
      </c>
      <c r="J7" s="2" t="s">
        <v>11</v>
      </c>
      <c r="K7" s="3">
        <v>27</v>
      </c>
      <c r="L7" s="3">
        <v>26</v>
      </c>
      <c r="M7" s="3">
        <v>29</v>
      </c>
      <c r="N7" s="3">
        <v>29</v>
      </c>
      <c r="O7" s="3">
        <v>30</v>
      </c>
      <c r="P7" s="3">
        <v>25</v>
      </c>
      <c r="Q7" s="3">
        <v>25</v>
      </c>
      <c r="R7" s="3">
        <v>27</v>
      </c>
      <c r="S7" s="3">
        <v>27</v>
      </c>
      <c r="T7" s="3">
        <v>30</v>
      </c>
      <c r="U7" s="3">
        <v>19</v>
      </c>
      <c r="V7" s="3">
        <v>20</v>
      </c>
      <c r="W7" s="3">
        <v>19</v>
      </c>
      <c r="X7" s="3">
        <v>19</v>
      </c>
      <c r="Y7" s="3">
        <v>18</v>
      </c>
      <c r="Z7" s="3">
        <v>24</v>
      </c>
      <c r="AA7" s="3">
        <v>22</v>
      </c>
      <c r="AB7" s="3">
        <v>22</v>
      </c>
      <c r="AC7" s="3">
        <v>24</v>
      </c>
      <c r="AD7" s="3">
        <v>24</v>
      </c>
    </row>
    <row r="8" spans="1:30">
      <c r="A8" t="str">
        <f>'Data &amp; Pivot'!$B8&amp;'Data &amp; Pivot'!$C8</f>
        <v>ACC LtdFixed Cost</v>
      </c>
      <c r="B8" s="13" t="s">
        <v>7</v>
      </c>
      <c r="C8" s="16" t="s">
        <v>11</v>
      </c>
      <c r="D8" s="24">
        <v>27</v>
      </c>
      <c r="E8" s="24">
        <v>26</v>
      </c>
      <c r="F8" s="24">
        <v>29</v>
      </c>
      <c r="G8" s="24">
        <v>29</v>
      </c>
      <c r="H8" s="25">
        <v>30</v>
      </c>
      <c r="J8" s="2" t="s">
        <v>10</v>
      </c>
      <c r="K8" s="3">
        <v>20</v>
      </c>
      <c r="L8" s="3">
        <v>20</v>
      </c>
      <c r="M8" s="3">
        <v>21</v>
      </c>
      <c r="N8" s="3">
        <v>22</v>
      </c>
      <c r="O8" s="3">
        <v>23</v>
      </c>
      <c r="P8" s="3">
        <v>23</v>
      </c>
      <c r="Q8" s="3">
        <v>23</v>
      </c>
      <c r="R8" s="3">
        <v>25</v>
      </c>
      <c r="S8" s="3">
        <v>24</v>
      </c>
      <c r="T8" s="3">
        <v>27</v>
      </c>
      <c r="U8" s="3">
        <v>20</v>
      </c>
      <c r="V8" s="3">
        <v>19</v>
      </c>
      <c r="W8" s="3">
        <v>21</v>
      </c>
      <c r="X8" s="3">
        <v>22</v>
      </c>
      <c r="Y8" s="3">
        <v>22</v>
      </c>
      <c r="Z8" s="3">
        <v>22</v>
      </c>
      <c r="AA8" s="3">
        <v>20</v>
      </c>
      <c r="AB8" s="3">
        <v>21</v>
      </c>
      <c r="AC8" s="3">
        <v>23</v>
      </c>
      <c r="AD8" s="3">
        <v>24</v>
      </c>
    </row>
    <row r="9" spans="1:30">
      <c r="A9" t="str">
        <f>'Data &amp; Pivot'!$B9&amp;'Data &amp; Pivot'!$C9</f>
        <v>ACC LtdProfit</v>
      </c>
      <c r="B9" s="14" t="s">
        <v>7</v>
      </c>
      <c r="C9" s="17" t="s">
        <v>12</v>
      </c>
      <c r="D9" s="22">
        <v>15</v>
      </c>
      <c r="E9" s="22">
        <v>15</v>
      </c>
      <c r="F9" s="22">
        <v>7</v>
      </c>
      <c r="G9" s="22">
        <v>8</v>
      </c>
      <c r="H9" s="23">
        <v>8</v>
      </c>
      <c r="J9" s="2" t="s">
        <v>8</v>
      </c>
      <c r="K9" s="3">
        <v>15</v>
      </c>
      <c r="L9" s="3">
        <v>18</v>
      </c>
      <c r="M9" s="3">
        <v>22</v>
      </c>
      <c r="N9" s="3">
        <v>20</v>
      </c>
      <c r="O9" s="3">
        <v>19</v>
      </c>
      <c r="P9" s="3">
        <v>11</v>
      </c>
      <c r="Q9" s="3">
        <v>9</v>
      </c>
      <c r="R9" s="3">
        <v>13</v>
      </c>
      <c r="S9" s="3">
        <v>12</v>
      </c>
      <c r="T9" s="3">
        <v>11</v>
      </c>
      <c r="U9" s="3">
        <v>23</v>
      </c>
      <c r="V9" s="3">
        <v>25</v>
      </c>
      <c r="W9" s="3">
        <v>26</v>
      </c>
      <c r="X9" s="3">
        <v>30</v>
      </c>
      <c r="Y9" s="3">
        <v>29</v>
      </c>
      <c r="Z9" s="3">
        <v>16</v>
      </c>
      <c r="AA9" s="3">
        <v>17</v>
      </c>
      <c r="AB9" s="3">
        <v>18</v>
      </c>
      <c r="AC9" s="3">
        <v>19</v>
      </c>
      <c r="AD9" s="3">
        <v>18</v>
      </c>
    </row>
    <row r="10" spans="1:30">
      <c r="A10" t="str">
        <f>'Data &amp; Pivot'!$B10&amp;'Data &amp; Pivot'!$C10</f>
        <v>Ultratech CementOther variable cost</v>
      </c>
      <c r="B10" s="13" t="s">
        <v>13</v>
      </c>
      <c r="C10" s="16" t="s">
        <v>8</v>
      </c>
      <c r="D10" s="24">
        <v>16</v>
      </c>
      <c r="E10" s="24">
        <v>17</v>
      </c>
      <c r="F10" s="24">
        <v>18</v>
      </c>
      <c r="G10" s="24">
        <v>19</v>
      </c>
      <c r="H10" s="25">
        <v>18</v>
      </c>
      <c r="J10" s="2" t="s">
        <v>9</v>
      </c>
      <c r="K10" s="3">
        <v>23</v>
      </c>
      <c r="L10" s="3">
        <v>21</v>
      </c>
      <c r="M10" s="3">
        <v>21</v>
      </c>
      <c r="N10" s="3">
        <v>21</v>
      </c>
      <c r="O10" s="3">
        <v>20</v>
      </c>
      <c r="P10" s="3">
        <v>23</v>
      </c>
      <c r="Q10" s="3">
        <v>24</v>
      </c>
      <c r="R10" s="3">
        <v>22</v>
      </c>
      <c r="S10" s="3">
        <v>23</v>
      </c>
      <c r="T10" s="3">
        <v>22</v>
      </c>
      <c r="U10" s="3">
        <v>30</v>
      </c>
      <c r="V10" s="3">
        <v>24</v>
      </c>
      <c r="W10" s="3">
        <v>20</v>
      </c>
      <c r="X10" s="3">
        <v>21</v>
      </c>
      <c r="Y10" s="3">
        <v>21</v>
      </c>
      <c r="Z10" s="3">
        <v>23</v>
      </c>
      <c r="AA10" s="3">
        <v>24</v>
      </c>
      <c r="AB10" s="3">
        <v>21</v>
      </c>
      <c r="AC10" s="3">
        <v>20</v>
      </c>
      <c r="AD10" s="3">
        <v>21</v>
      </c>
    </row>
    <row r="11" spans="1:30">
      <c r="A11" t="str">
        <f>'Data &amp; Pivot'!$B11&amp;'Data &amp; Pivot'!$C11</f>
        <v>Ultratech CementPower &amp; Fuel</v>
      </c>
      <c r="B11" s="14" t="s">
        <v>13</v>
      </c>
      <c r="C11" s="17" t="s">
        <v>9</v>
      </c>
      <c r="D11" s="22">
        <v>23</v>
      </c>
      <c r="E11" s="22">
        <v>24</v>
      </c>
      <c r="F11" s="22">
        <v>21</v>
      </c>
      <c r="G11" s="22">
        <v>20</v>
      </c>
      <c r="H11" s="23">
        <v>21</v>
      </c>
      <c r="J11" s="2" t="s">
        <v>12</v>
      </c>
      <c r="K11" s="3">
        <v>15</v>
      </c>
      <c r="L11" s="3">
        <v>15</v>
      </c>
      <c r="M11" s="3">
        <v>7</v>
      </c>
      <c r="N11" s="3">
        <v>8</v>
      </c>
      <c r="O11" s="3">
        <v>8</v>
      </c>
      <c r="P11" s="3">
        <v>18</v>
      </c>
      <c r="Q11" s="3">
        <v>19</v>
      </c>
      <c r="R11" s="3">
        <v>13</v>
      </c>
      <c r="S11" s="3">
        <v>14</v>
      </c>
      <c r="T11" s="3">
        <v>10</v>
      </c>
      <c r="U11" s="3">
        <v>8</v>
      </c>
      <c r="V11" s="3">
        <v>12</v>
      </c>
      <c r="W11" s="3">
        <v>14</v>
      </c>
      <c r="X11" s="3">
        <v>8</v>
      </c>
      <c r="Y11" s="3">
        <v>10</v>
      </c>
      <c r="Z11" s="3">
        <v>17</v>
      </c>
      <c r="AA11" s="3">
        <v>17</v>
      </c>
      <c r="AB11" s="3">
        <v>8</v>
      </c>
      <c r="AC11" s="3">
        <v>9</v>
      </c>
      <c r="AD11" s="3">
        <v>9</v>
      </c>
    </row>
    <row r="12" spans="1:30">
      <c r="A12" t="str">
        <f>'Data &amp; Pivot'!$B12&amp;'Data &amp; Pivot'!$C12</f>
        <v>Ultratech CementFreight &amp; Forwarding</v>
      </c>
      <c r="B12" s="13" t="s">
        <v>13</v>
      </c>
      <c r="C12" s="16" t="s">
        <v>10</v>
      </c>
      <c r="D12" s="24">
        <v>22</v>
      </c>
      <c r="E12" s="24">
        <v>20</v>
      </c>
      <c r="F12" s="24">
        <v>21</v>
      </c>
      <c r="G12" s="24">
        <v>23</v>
      </c>
      <c r="H12" s="25">
        <v>24</v>
      </c>
    </row>
    <row r="13" spans="1:30">
      <c r="A13" t="str">
        <f>'Data &amp; Pivot'!$B13&amp;'Data &amp; Pivot'!$C13</f>
        <v>Ultratech CementFixed Cost</v>
      </c>
      <c r="B13" s="14" t="s">
        <v>13</v>
      </c>
      <c r="C13" s="17" t="s">
        <v>11</v>
      </c>
      <c r="D13" s="22">
        <v>24</v>
      </c>
      <c r="E13" s="22">
        <v>22</v>
      </c>
      <c r="F13" s="22">
        <v>22</v>
      </c>
      <c r="G13" s="22">
        <v>24</v>
      </c>
      <c r="H13" s="23">
        <v>24</v>
      </c>
    </row>
    <row r="14" spans="1:30">
      <c r="A14" t="str">
        <f>'Data &amp; Pivot'!$B14&amp;'Data &amp; Pivot'!$C14</f>
        <v>Ultratech CementProfit</v>
      </c>
      <c r="B14" s="13" t="s">
        <v>13</v>
      </c>
      <c r="C14" s="16" t="s">
        <v>12</v>
      </c>
      <c r="D14" s="24">
        <v>17</v>
      </c>
      <c r="E14" s="24">
        <v>17</v>
      </c>
      <c r="F14" s="24">
        <v>8</v>
      </c>
      <c r="G14" s="24">
        <v>9</v>
      </c>
      <c r="H14" s="25">
        <v>9</v>
      </c>
    </row>
    <row r="15" spans="1:30">
      <c r="A15" t="str">
        <f>'Data &amp; Pivot'!$B15&amp;'Data &amp; Pivot'!$C15</f>
        <v>Ambuja CementOther variable cost</v>
      </c>
      <c r="B15" s="14" t="s">
        <v>14</v>
      </c>
      <c r="C15" s="17" t="s">
        <v>8</v>
      </c>
      <c r="D15" s="22">
        <v>11</v>
      </c>
      <c r="E15" s="22">
        <v>9</v>
      </c>
      <c r="F15" s="22">
        <v>13</v>
      </c>
      <c r="G15" s="22">
        <v>12</v>
      </c>
      <c r="H15" s="23">
        <v>11</v>
      </c>
    </row>
    <row r="16" spans="1:30">
      <c r="A16" t="str">
        <f>'Data &amp; Pivot'!$B16&amp;'Data &amp; Pivot'!$C16</f>
        <v>Ambuja CementPower &amp; Fuel</v>
      </c>
      <c r="B16" s="13" t="s">
        <v>14</v>
      </c>
      <c r="C16" s="16" t="s">
        <v>9</v>
      </c>
      <c r="D16" s="24">
        <v>23</v>
      </c>
      <c r="E16" s="24">
        <v>24</v>
      </c>
      <c r="F16" s="24">
        <v>22</v>
      </c>
      <c r="G16" s="24">
        <v>23</v>
      </c>
      <c r="H16" s="25">
        <v>22</v>
      </c>
      <c r="J16" t="s">
        <v>23</v>
      </c>
      <c r="K16">
        <v>2011</v>
      </c>
      <c r="L16">
        <v>2012</v>
      </c>
      <c r="M16">
        <v>2013</v>
      </c>
      <c r="N16">
        <v>2014</v>
      </c>
      <c r="O16">
        <v>2015</v>
      </c>
      <c r="P16">
        <v>2011</v>
      </c>
      <c r="Q16">
        <v>2012</v>
      </c>
      <c r="R16">
        <v>2013</v>
      </c>
      <c r="S16">
        <v>2014</v>
      </c>
      <c r="T16">
        <v>2015</v>
      </c>
      <c r="U16">
        <v>2011</v>
      </c>
      <c r="V16">
        <v>2012</v>
      </c>
      <c r="W16">
        <v>2013</v>
      </c>
      <c r="X16">
        <v>2014</v>
      </c>
      <c r="Y16">
        <v>2015</v>
      </c>
      <c r="Z16">
        <v>2011</v>
      </c>
      <c r="AA16">
        <v>2012</v>
      </c>
      <c r="AB16">
        <v>2013</v>
      </c>
      <c r="AC16">
        <v>2014</v>
      </c>
      <c r="AD16">
        <v>2015</v>
      </c>
    </row>
    <row r="17" spans="1:30">
      <c r="A17" t="str">
        <f>'Data &amp; Pivot'!$B17&amp;'Data &amp; Pivot'!$C17</f>
        <v>Ambuja CementFreight &amp; Forwarding</v>
      </c>
      <c r="B17" s="14" t="s">
        <v>14</v>
      </c>
      <c r="C17" s="17" t="s">
        <v>10</v>
      </c>
      <c r="D17" s="22">
        <v>23</v>
      </c>
      <c r="E17" s="22">
        <v>23</v>
      </c>
      <c r="F17" s="22">
        <v>25</v>
      </c>
      <c r="G17" s="22">
        <v>24</v>
      </c>
      <c r="H17" s="23">
        <v>27</v>
      </c>
      <c r="J17" t="str">
        <f>J7</f>
        <v>Fixed Cost</v>
      </c>
      <c r="K17" s="6">
        <v>1</v>
      </c>
      <c r="L17" s="6">
        <f>L7/$K7</f>
        <v>0.96296296296296291</v>
      </c>
      <c r="M17" s="6">
        <f t="shared" ref="M17:O17" si="0">M7/$K7</f>
        <v>1.0740740740740742</v>
      </c>
      <c r="N17" s="6">
        <f t="shared" si="0"/>
        <v>1.0740740740740742</v>
      </c>
      <c r="O17" s="6">
        <f t="shared" si="0"/>
        <v>1.1111111111111112</v>
      </c>
      <c r="P17" s="6">
        <v>1</v>
      </c>
      <c r="Q17" s="6">
        <f>Q7/$P7</f>
        <v>1</v>
      </c>
      <c r="R17" s="6">
        <f t="shared" ref="R17:T17" si="1">R7/$P7</f>
        <v>1.08</v>
      </c>
      <c r="S17" s="6">
        <f t="shared" si="1"/>
        <v>1.08</v>
      </c>
      <c r="T17" s="6">
        <f t="shared" si="1"/>
        <v>1.2</v>
      </c>
      <c r="U17" s="6">
        <v>1</v>
      </c>
      <c r="V17" s="6">
        <f>V7/$U7</f>
        <v>1.0526315789473684</v>
      </c>
      <c r="W17" s="6">
        <f t="shared" ref="W17:Y17" si="2">W7/$U7</f>
        <v>1</v>
      </c>
      <c r="X17" s="6">
        <f t="shared" si="2"/>
        <v>1</v>
      </c>
      <c r="Y17" s="6">
        <f t="shared" si="2"/>
        <v>0.94736842105263153</v>
      </c>
      <c r="Z17" s="6">
        <v>1</v>
      </c>
      <c r="AA17" s="6">
        <f>AA7/$Z7</f>
        <v>0.91666666666666663</v>
      </c>
      <c r="AB17" s="6">
        <f t="shared" ref="AB17:AD17" si="3">AB7/$Z7</f>
        <v>0.91666666666666663</v>
      </c>
      <c r="AC17" s="6">
        <f t="shared" si="3"/>
        <v>1</v>
      </c>
      <c r="AD17" s="6">
        <f t="shared" si="3"/>
        <v>1</v>
      </c>
    </row>
    <row r="18" spans="1:30">
      <c r="A18" t="str">
        <f>'Data &amp; Pivot'!$B18&amp;'Data &amp; Pivot'!$C18</f>
        <v>Ambuja CementFixed Cost</v>
      </c>
      <c r="B18" s="13" t="s">
        <v>14</v>
      </c>
      <c r="C18" s="16" t="s">
        <v>11</v>
      </c>
      <c r="D18" s="24">
        <v>25</v>
      </c>
      <c r="E18" s="24">
        <v>25</v>
      </c>
      <c r="F18" s="24">
        <v>27</v>
      </c>
      <c r="G18" s="24">
        <v>27</v>
      </c>
      <c r="H18" s="25">
        <v>30</v>
      </c>
      <c r="J18" t="str">
        <f t="shared" ref="J18:J21" si="4">J8</f>
        <v>Freight &amp; Forwarding</v>
      </c>
      <c r="K18" s="6">
        <v>1</v>
      </c>
      <c r="L18" s="6">
        <f t="shared" ref="L18:O18" si="5">L8/$K8</f>
        <v>1</v>
      </c>
      <c r="M18" s="6">
        <f t="shared" si="5"/>
        <v>1.05</v>
      </c>
      <c r="N18" s="6">
        <f t="shared" si="5"/>
        <v>1.1000000000000001</v>
      </c>
      <c r="O18" s="6">
        <f t="shared" si="5"/>
        <v>1.1499999999999999</v>
      </c>
      <c r="P18" s="6">
        <v>1</v>
      </c>
      <c r="Q18" s="6">
        <f t="shared" ref="Q18:T18" si="6">Q8/$P8</f>
        <v>1</v>
      </c>
      <c r="R18" s="6">
        <f t="shared" si="6"/>
        <v>1.0869565217391304</v>
      </c>
      <c r="S18" s="6">
        <f t="shared" si="6"/>
        <v>1.0434782608695652</v>
      </c>
      <c r="T18" s="6">
        <f t="shared" si="6"/>
        <v>1.173913043478261</v>
      </c>
      <c r="U18" s="6">
        <v>1</v>
      </c>
      <c r="V18" s="6">
        <f t="shared" ref="V18:Y18" si="7">V8/$U8</f>
        <v>0.95</v>
      </c>
      <c r="W18" s="6">
        <f t="shared" si="7"/>
        <v>1.05</v>
      </c>
      <c r="X18" s="6">
        <f t="shared" si="7"/>
        <v>1.1000000000000001</v>
      </c>
      <c r="Y18" s="6">
        <f t="shared" si="7"/>
        <v>1.1000000000000001</v>
      </c>
      <c r="Z18" s="6">
        <v>1</v>
      </c>
      <c r="AA18" s="6">
        <f t="shared" ref="AA18:AD18" si="8">AA8/$Z8</f>
        <v>0.90909090909090906</v>
      </c>
      <c r="AB18" s="6">
        <f t="shared" si="8"/>
        <v>0.95454545454545459</v>
      </c>
      <c r="AC18" s="6">
        <f t="shared" si="8"/>
        <v>1.0454545454545454</v>
      </c>
      <c r="AD18" s="6">
        <f t="shared" si="8"/>
        <v>1.0909090909090908</v>
      </c>
    </row>
    <row r="19" spans="1:30">
      <c r="A19" t="str">
        <f>'Data &amp; Pivot'!$B19&amp;'Data &amp; Pivot'!$C19</f>
        <v>Ambuja CementProfit</v>
      </c>
      <c r="B19" s="14" t="s">
        <v>14</v>
      </c>
      <c r="C19" s="17" t="s">
        <v>12</v>
      </c>
      <c r="D19" s="22">
        <v>18</v>
      </c>
      <c r="E19" s="22">
        <v>19</v>
      </c>
      <c r="F19" s="22">
        <v>13</v>
      </c>
      <c r="G19" s="22">
        <v>14</v>
      </c>
      <c r="H19" s="23">
        <v>10</v>
      </c>
      <c r="J19" t="str">
        <f t="shared" si="4"/>
        <v>Other variable cost</v>
      </c>
      <c r="K19" s="6">
        <v>1</v>
      </c>
      <c r="L19" s="6">
        <f t="shared" ref="L19:O19" si="9">L9/$K9</f>
        <v>1.2</v>
      </c>
      <c r="M19" s="6">
        <f t="shared" si="9"/>
        <v>1.4666666666666666</v>
      </c>
      <c r="N19" s="6">
        <f t="shared" si="9"/>
        <v>1.3333333333333333</v>
      </c>
      <c r="O19" s="6">
        <f t="shared" si="9"/>
        <v>1.2666666666666666</v>
      </c>
      <c r="P19" s="6">
        <v>1</v>
      </c>
      <c r="Q19" s="6">
        <f t="shared" ref="Q19:T19" si="10">Q9/$P9</f>
        <v>0.81818181818181823</v>
      </c>
      <c r="R19" s="6">
        <f t="shared" si="10"/>
        <v>1.1818181818181819</v>
      </c>
      <c r="S19" s="6">
        <f t="shared" si="10"/>
        <v>1.0909090909090908</v>
      </c>
      <c r="T19" s="6">
        <f t="shared" si="10"/>
        <v>1</v>
      </c>
      <c r="U19" s="6">
        <v>1</v>
      </c>
      <c r="V19" s="6">
        <f t="shared" ref="V19:Y19" si="11">V9/$U9</f>
        <v>1.0869565217391304</v>
      </c>
      <c r="W19" s="6">
        <f t="shared" si="11"/>
        <v>1.1304347826086956</v>
      </c>
      <c r="X19" s="6">
        <f t="shared" si="11"/>
        <v>1.3043478260869565</v>
      </c>
      <c r="Y19" s="6">
        <f t="shared" si="11"/>
        <v>1.2608695652173914</v>
      </c>
      <c r="Z19" s="6">
        <v>1</v>
      </c>
      <c r="AA19" s="6">
        <f t="shared" ref="AA19:AD19" si="12">AA9/$Z9</f>
        <v>1.0625</v>
      </c>
      <c r="AB19" s="6">
        <f t="shared" si="12"/>
        <v>1.125</v>
      </c>
      <c r="AC19" s="6">
        <f t="shared" si="12"/>
        <v>1.1875</v>
      </c>
      <c r="AD19" s="6">
        <f t="shared" si="12"/>
        <v>1.125</v>
      </c>
    </row>
    <row r="20" spans="1:30">
      <c r="A20" t="str">
        <f>'Data &amp; Pivot'!$B20&amp;'Data &amp; Pivot'!$C20</f>
        <v>JK Lakshmi CementOther variable cost</v>
      </c>
      <c r="B20" s="13" t="s">
        <v>15</v>
      </c>
      <c r="C20" s="16" t="s">
        <v>8</v>
      </c>
      <c r="D20" s="26">
        <v>23</v>
      </c>
      <c r="E20" s="26">
        <v>25</v>
      </c>
      <c r="F20" s="26">
        <v>26</v>
      </c>
      <c r="G20" s="26">
        <v>30</v>
      </c>
      <c r="H20" s="27">
        <v>29</v>
      </c>
      <c r="J20" t="str">
        <f t="shared" si="4"/>
        <v>Power &amp; Fuel</v>
      </c>
      <c r="K20" s="6">
        <v>1</v>
      </c>
      <c r="L20" s="6">
        <f t="shared" ref="L20:O20" si="13">L10/$K10</f>
        <v>0.91304347826086951</v>
      </c>
      <c r="M20" s="6">
        <f t="shared" si="13"/>
        <v>0.91304347826086951</v>
      </c>
      <c r="N20" s="6">
        <f t="shared" si="13"/>
        <v>0.91304347826086951</v>
      </c>
      <c r="O20" s="6">
        <f t="shared" si="13"/>
        <v>0.86956521739130432</v>
      </c>
      <c r="P20" s="6">
        <v>1</v>
      </c>
      <c r="Q20" s="6">
        <f t="shared" ref="Q20:T20" si="14">Q10/$P10</f>
        <v>1.0434782608695652</v>
      </c>
      <c r="R20" s="6">
        <f t="shared" si="14"/>
        <v>0.95652173913043481</v>
      </c>
      <c r="S20" s="6">
        <f t="shared" si="14"/>
        <v>1</v>
      </c>
      <c r="T20" s="6">
        <f t="shared" si="14"/>
        <v>0.95652173913043481</v>
      </c>
      <c r="U20" s="6">
        <v>1</v>
      </c>
      <c r="V20" s="6">
        <f t="shared" ref="V20:Y20" si="15">V10/$U10</f>
        <v>0.8</v>
      </c>
      <c r="W20" s="6">
        <f t="shared" si="15"/>
        <v>0.66666666666666663</v>
      </c>
      <c r="X20" s="6">
        <f t="shared" si="15"/>
        <v>0.7</v>
      </c>
      <c r="Y20" s="6">
        <f t="shared" si="15"/>
        <v>0.7</v>
      </c>
      <c r="Z20" s="6">
        <v>1</v>
      </c>
      <c r="AA20" s="6">
        <f t="shared" ref="AA20:AD20" si="16">AA10/$Z10</f>
        <v>1.0434782608695652</v>
      </c>
      <c r="AB20" s="6">
        <f t="shared" si="16"/>
        <v>0.91304347826086951</v>
      </c>
      <c r="AC20" s="6">
        <f t="shared" si="16"/>
        <v>0.86956521739130432</v>
      </c>
      <c r="AD20" s="6">
        <f t="shared" si="16"/>
        <v>0.91304347826086951</v>
      </c>
    </row>
    <row r="21" spans="1:30">
      <c r="A21" t="str">
        <f>'Data &amp; Pivot'!$B21&amp;'Data &amp; Pivot'!$C21</f>
        <v>JK Lakshmi CementPower &amp; Fuel</v>
      </c>
      <c r="B21" s="14" t="s">
        <v>15</v>
      </c>
      <c r="C21" s="17" t="s">
        <v>9</v>
      </c>
      <c r="D21" s="28">
        <v>30</v>
      </c>
      <c r="E21" s="28">
        <v>24</v>
      </c>
      <c r="F21" s="28">
        <v>20</v>
      </c>
      <c r="G21" s="28">
        <v>21</v>
      </c>
      <c r="H21" s="29">
        <v>21</v>
      </c>
      <c r="J21" t="str">
        <f t="shared" si="4"/>
        <v>Profit</v>
      </c>
      <c r="K21" s="6">
        <v>1</v>
      </c>
      <c r="L21" s="6">
        <f t="shared" ref="L21:O21" si="17">L11/$K11</f>
        <v>1</v>
      </c>
      <c r="M21" s="6">
        <f t="shared" si="17"/>
        <v>0.46666666666666667</v>
      </c>
      <c r="N21" s="6">
        <f t="shared" si="17"/>
        <v>0.53333333333333333</v>
      </c>
      <c r="O21" s="6">
        <f t="shared" si="17"/>
        <v>0.53333333333333333</v>
      </c>
      <c r="P21" s="6">
        <v>1</v>
      </c>
      <c r="Q21" s="6">
        <f t="shared" ref="Q21:T21" si="18">Q11/$P11</f>
        <v>1.0555555555555556</v>
      </c>
      <c r="R21" s="6">
        <f t="shared" si="18"/>
        <v>0.72222222222222221</v>
      </c>
      <c r="S21" s="6">
        <f t="shared" si="18"/>
        <v>0.77777777777777779</v>
      </c>
      <c r="T21" s="6">
        <f t="shared" si="18"/>
        <v>0.55555555555555558</v>
      </c>
      <c r="U21" s="6">
        <v>1</v>
      </c>
      <c r="V21" s="6">
        <f t="shared" ref="V21:Y21" si="19">V11/$U11</f>
        <v>1.5</v>
      </c>
      <c r="W21" s="6">
        <f t="shared" si="19"/>
        <v>1.75</v>
      </c>
      <c r="X21" s="6">
        <f t="shared" si="19"/>
        <v>1</v>
      </c>
      <c r="Y21" s="6">
        <f t="shared" si="19"/>
        <v>1.25</v>
      </c>
      <c r="Z21" s="6">
        <v>1</v>
      </c>
      <c r="AA21" s="6">
        <f t="shared" ref="AA21:AD21" si="20">AA11/$Z11</f>
        <v>1</v>
      </c>
      <c r="AB21" s="6">
        <f t="shared" si="20"/>
        <v>0.47058823529411764</v>
      </c>
      <c r="AC21" s="6">
        <f t="shared" si="20"/>
        <v>0.52941176470588236</v>
      </c>
      <c r="AD21" s="6">
        <f t="shared" si="20"/>
        <v>0.52941176470588236</v>
      </c>
    </row>
    <row r="22" spans="1:30">
      <c r="A22" t="str">
        <f>'Data &amp; Pivot'!$B22&amp;'Data &amp; Pivot'!$C22</f>
        <v>JK Lakshmi CementFreight &amp; Forwarding</v>
      </c>
      <c r="B22" s="13" t="s">
        <v>15</v>
      </c>
      <c r="C22" s="16" t="s">
        <v>10</v>
      </c>
      <c r="D22" s="26">
        <v>20</v>
      </c>
      <c r="E22" s="26">
        <v>19</v>
      </c>
      <c r="F22" s="26">
        <v>21</v>
      </c>
      <c r="G22" s="26">
        <v>22</v>
      </c>
      <c r="H22" s="27">
        <v>22</v>
      </c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>
      <c r="A23" t="str">
        <f>'Data &amp; Pivot'!$B23&amp;'Data &amp; Pivot'!$C23</f>
        <v>JK Lakshmi CementFixed Cost</v>
      </c>
      <c r="B23" s="14" t="s">
        <v>15</v>
      </c>
      <c r="C23" s="17" t="s">
        <v>11</v>
      </c>
      <c r="D23" s="28">
        <v>19</v>
      </c>
      <c r="E23" s="28">
        <v>20</v>
      </c>
      <c r="F23" s="28">
        <v>19</v>
      </c>
      <c r="G23" s="28">
        <v>19</v>
      </c>
      <c r="H23" s="29">
        <v>18</v>
      </c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>
      <c r="A24" t="str">
        <f>'Data &amp; Pivot'!$B24&amp;'Data &amp; Pivot'!$C24</f>
        <v>JK Lakshmi CementProfit</v>
      </c>
      <c r="B24" s="13" t="s">
        <v>15</v>
      </c>
      <c r="C24" s="16" t="s">
        <v>12</v>
      </c>
      <c r="D24" s="26">
        <v>8</v>
      </c>
      <c r="E24" s="26">
        <v>12</v>
      </c>
      <c r="F24" s="26">
        <v>14</v>
      </c>
      <c r="G24" s="26">
        <v>8</v>
      </c>
      <c r="H24" s="27">
        <v>10</v>
      </c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</sheetData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9"/>
  <sheetViews>
    <sheetView showGridLines="0" workbookViewId="0">
      <selection activeCell="C10" sqref="C10"/>
    </sheetView>
  </sheetViews>
  <sheetFormatPr defaultRowHeight="15"/>
  <cols>
    <col min="1" max="1" width="2.5703125" customWidth="1"/>
    <col min="2" max="2" width="20.140625" customWidth="1"/>
    <col min="3" max="3" width="16.7109375" customWidth="1"/>
    <col min="4" max="4" width="1.7109375" customWidth="1"/>
    <col min="5" max="5" width="16.7109375" customWidth="1"/>
    <col min="6" max="6" width="1.7109375" customWidth="1"/>
    <col min="7" max="7" width="16.7109375" customWidth="1"/>
    <col min="8" max="8" width="1.7109375" customWidth="1"/>
    <col min="9" max="9" width="16.7109375" customWidth="1"/>
  </cols>
  <sheetData>
    <row r="2" spans="2:9" ht="34.9" customHeight="1">
      <c r="B2" s="11" t="s">
        <v>24</v>
      </c>
      <c r="C2" s="12"/>
      <c r="D2" s="12"/>
      <c r="E2" s="12"/>
      <c r="F2" s="12"/>
      <c r="G2" s="12"/>
      <c r="H2" s="12"/>
      <c r="I2" s="12"/>
    </row>
    <row r="3" spans="2:9" ht="9.6" customHeight="1"/>
    <row r="4" spans="2:9" ht="24" customHeight="1">
      <c r="B4" s="4"/>
      <c r="C4" s="7" t="s">
        <v>7</v>
      </c>
      <c r="E4" s="7" t="s">
        <v>14</v>
      </c>
      <c r="G4" s="7" t="s">
        <v>15</v>
      </c>
      <c r="I4" s="7" t="s">
        <v>13</v>
      </c>
    </row>
    <row r="5" spans="2:9" ht="24" customHeight="1">
      <c r="B5" s="5" t="str">
        <f>'Data &amp; Pivot'!J7</f>
        <v>Fixed Cost</v>
      </c>
      <c r="C5" s="5"/>
      <c r="E5" s="5"/>
      <c r="G5" s="5"/>
      <c r="I5" s="5"/>
    </row>
    <row r="6" spans="2:9" ht="24" customHeight="1">
      <c r="B6" s="5" t="str">
        <f>'Data &amp; Pivot'!J8</f>
        <v>Freight &amp; Forwarding</v>
      </c>
      <c r="C6" s="5"/>
      <c r="E6" s="5"/>
      <c r="G6" s="5"/>
      <c r="I6" s="5"/>
    </row>
    <row r="7" spans="2:9" ht="24" customHeight="1">
      <c r="B7" s="5" t="str">
        <f>'Data &amp; Pivot'!J9</f>
        <v>Other variable cost</v>
      </c>
      <c r="C7" s="5"/>
      <c r="E7" s="5"/>
      <c r="G7" s="5"/>
      <c r="I7" s="5"/>
    </row>
    <row r="8" spans="2:9" ht="24" customHeight="1">
      <c r="B8" s="5" t="str">
        <f>'Data &amp; Pivot'!J10</f>
        <v>Power &amp; Fuel</v>
      </c>
      <c r="C8" s="5"/>
      <c r="E8" s="5"/>
      <c r="G8" s="5"/>
      <c r="I8" s="5"/>
    </row>
    <row r="9" spans="2:9" ht="24" customHeight="1">
      <c r="B9" s="5" t="str">
        <f>'Data &amp; Pivot'!J11</f>
        <v>Profit</v>
      </c>
      <c r="C9" s="5"/>
      <c r="E9" s="5"/>
      <c r="G9" s="5"/>
      <c r="I9" s="5"/>
    </row>
    <row r="10" spans="2:9" ht="24" customHeight="1"/>
    <row r="12" spans="2:9" ht="34.9" customHeight="1">
      <c r="B12" s="11" t="s">
        <v>25</v>
      </c>
      <c r="C12" s="12"/>
      <c r="D12" s="12"/>
      <c r="E12" s="12"/>
      <c r="F12" s="12"/>
      <c r="G12" s="12"/>
      <c r="H12" s="12"/>
      <c r="I12" s="12"/>
    </row>
    <row r="13" spans="2:9" ht="9.6" customHeight="1"/>
    <row r="14" spans="2:9" ht="24" customHeight="1">
      <c r="C14" s="7" t="str">
        <f>C4</f>
        <v>ACC Ltd</v>
      </c>
      <c r="E14" s="7" t="str">
        <f>E4</f>
        <v>Ambuja Cement</v>
      </c>
      <c r="G14" s="7" t="str">
        <f>G4</f>
        <v>JK Lakshmi Cement</v>
      </c>
      <c r="I14" s="7" t="str">
        <f>I4</f>
        <v>Ultratech Cement</v>
      </c>
    </row>
    <row r="15" spans="2:9" ht="24" customHeight="1">
      <c r="B15" s="5" t="str">
        <f>B5</f>
        <v>Fixed Cost</v>
      </c>
      <c r="C15" s="5"/>
      <c r="E15" s="5"/>
      <c r="G15" s="5"/>
      <c r="I15" s="5"/>
    </row>
    <row r="16" spans="2:9" ht="24" customHeight="1">
      <c r="B16" s="5" t="str">
        <f t="shared" ref="B16:B19" si="0">B6</f>
        <v>Freight &amp; Forwarding</v>
      </c>
      <c r="C16" s="5"/>
      <c r="E16" s="5"/>
      <c r="G16" s="5"/>
      <c r="I16" s="5"/>
    </row>
    <row r="17" spans="2:9" ht="24" customHeight="1">
      <c r="B17" s="5" t="str">
        <f t="shared" si="0"/>
        <v>Other variable cost</v>
      </c>
      <c r="C17" s="5"/>
      <c r="E17" s="5"/>
      <c r="G17" s="5"/>
      <c r="I17" s="5"/>
    </row>
    <row r="18" spans="2:9" ht="24" customHeight="1">
      <c r="B18" s="5" t="str">
        <f t="shared" si="0"/>
        <v>Power &amp; Fuel</v>
      </c>
      <c r="C18" s="5"/>
      <c r="E18" s="5"/>
      <c r="G18" s="5"/>
      <c r="I18" s="5"/>
    </row>
    <row r="19" spans="2:9" ht="24" customHeight="1">
      <c r="B19" s="5" t="str">
        <f t="shared" si="0"/>
        <v>Profit</v>
      </c>
      <c r="C19" s="5"/>
      <c r="E19" s="5"/>
      <c r="G19" s="5"/>
      <c r="I19" s="5"/>
    </row>
  </sheetData>
  <mergeCells count="2">
    <mergeCell ref="B2:I2"/>
    <mergeCell ref="B12:I1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in="0.5" displayEmptyCellsAs="gap" low="1" min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Pivot'!K17:O17</xm:f>
              <xm:sqref>C15</xm:sqref>
            </x14:sparkline>
            <x14:sparkline>
              <xm:f>'Data &amp; Pivot'!Z17:AD17</xm:f>
              <xm:sqref>I15</xm:sqref>
            </x14:sparkline>
            <x14:sparkline>
              <xm:f>'Data &amp; Pivot'!Z18:AD18</xm:f>
              <xm:sqref>I16</xm:sqref>
            </x14:sparkline>
            <x14:sparkline>
              <xm:f>'Data &amp; Pivot'!Z19:AD19</xm:f>
              <xm:sqref>I17</xm:sqref>
            </x14:sparkline>
            <x14:sparkline>
              <xm:f>'Data &amp; Pivot'!Z20:AD20</xm:f>
              <xm:sqref>I18</xm:sqref>
            </x14:sparkline>
            <x14:sparkline>
              <xm:f>'Data &amp; Pivot'!Z21:AD21</xm:f>
              <xm:sqref>I19</xm:sqref>
            </x14:sparkline>
            <x14:sparkline>
              <xm:f>'Data &amp; Pivot'!U17:Y17</xm:f>
              <xm:sqref>G15</xm:sqref>
            </x14:sparkline>
            <x14:sparkline>
              <xm:f>'Data &amp; Pivot'!U18:Y18</xm:f>
              <xm:sqref>G16</xm:sqref>
            </x14:sparkline>
            <x14:sparkline>
              <xm:f>'Data &amp; Pivot'!U19:Y19</xm:f>
              <xm:sqref>G17</xm:sqref>
            </x14:sparkline>
            <x14:sparkline>
              <xm:f>'Data &amp; Pivot'!U20:Y20</xm:f>
              <xm:sqref>G18</xm:sqref>
            </x14:sparkline>
            <x14:sparkline>
              <xm:f>'Data &amp; Pivot'!U21:Y21</xm:f>
              <xm:sqref>G19</xm:sqref>
            </x14:sparkline>
            <x14:sparkline>
              <xm:f>'Data &amp; Pivot'!P17:T17</xm:f>
              <xm:sqref>E15</xm:sqref>
            </x14:sparkline>
            <x14:sparkline>
              <xm:f>'Data &amp; Pivot'!P18:T18</xm:f>
              <xm:sqref>E16</xm:sqref>
            </x14:sparkline>
            <x14:sparkline>
              <xm:f>'Data &amp; Pivot'!P19:T19</xm:f>
              <xm:sqref>E17</xm:sqref>
            </x14:sparkline>
            <x14:sparkline>
              <xm:f>'Data &amp; Pivot'!P20:T20</xm:f>
              <xm:sqref>E18</xm:sqref>
            </x14:sparkline>
            <x14:sparkline>
              <xm:f>'Data &amp; Pivot'!P21:T21</xm:f>
              <xm:sqref>E19</xm:sqref>
            </x14:sparkline>
            <x14:sparkline>
              <xm:f>'Data &amp; Pivot'!K18:O18</xm:f>
              <xm:sqref>C16</xm:sqref>
            </x14:sparkline>
            <x14:sparkline>
              <xm:f>'Data &amp; Pivot'!K19:O19</xm:f>
              <xm:sqref>C17</xm:sqref>
            </x14:sparkline>
            <x14:sparkline>
              <xm:f>'Data &amp; Pivot'!K20:O20</xm:f>
              <xm:sqref>C18</xm:sqref>
            </x14:sparkline>
            <x14:sparkline>
              <xm:f>'Data &amp; Pivot'!K21:O21</xm:f>
              <xm:sqref>C19</xm:sqref>
            </x14:sparkline>
          </x14:sparklines>
        </x14:sparklineGroup>
        <x14:sparklineGroup manualMin="0" lineWeight="2.25" type="column" displayEmptyCellsAs="gap" high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70C0"/>
          <x14:colorLow rgb="FFD00000"/>
          <x14:sparklines>
            <x14:sparkline>
              <xm:f>'Data &amp; Pivot'!K7:O7</xm:f>
              <xm:sqref>C5</xm:sqref>
            </x14:sparkline>
            <x14:sparkline>
              <xm:f>'Data &amp; Pivot'!Z7:AD7</xm:f>
              <xm:sqref>I5</xm:sqref>
            </x14:sparkline>
            <x14:sparkline>
              <xm:f>'Data &amp; Pivot'!Z8:AD8</xm:f>
              <xm:sqref>I6</xm:sqref>
            </x14:sparkline>
            <x14:sparkline>
              <xm:f>'Data &amp; Pivot'!Z9:AD9</xm:f>
              <xm:sqref>I7</xm:sqref>
            </x14:sparkline>
            <x14:sparkline>
              <xm:f>'Data &amp; Pivot'!Z10:AD10</xm:f>
              <xm:sqref>I8</xm:sqref>
            </x14:sparkline>
            <x14:sparkline>
              <xm:f>'Data &amp; Pivot'!Z11:AD11</xm:f>
              <xm:sqref>I9</xm:sqref>
            </x14:sparkline>
            <x14:sparkline>
              <xm:f>'Data &amp; Pivot'!U7:Y7</xm:f>
              <xm:sqref>G5</xm:sqref>
            </x14:sparkline>
            <x14:sparkline>
              <xm:f>'Data &amp; Pivot'!U8:Y8</xm:f>
              <xm:sqref>G6</xm:sqref>
            </x14:sparkline>
            <x14:sparkline>
              <xm:f>'Data &amp; Pivot'!U9:Y9</xm:f>
              <xm:sqref>G7</xm:sqref>
            </x14:sparkline>
            <x14:sparkline>
              <xm:f>'Data &amp; Pivot'!U10:Y10</xm:f>
              <xm:sqref>G8</xm:sqref>
            </x14:sparkline>
            <x14:sparkline>
              <xm:f>'Data &amp; Pivot'!U11:Y11</xm:f>
              <xm:sqref>G9</xm:sqref>
            </x14:sparkline>
            <x14:sparkline>
              <xm:f>'Data &amp; Pivot'!P7:T7</xm:f>
              <xm:sqref>E5</xm:sqref>
            </x14:sparkline>
            <x14:sparkline>
              <xm:f>'Data &amp; Pivot'!P8:T8</xm:f>
              <xm:sqref>E6</xm:sqref>
            </x14:sparkline>
            <x14:sparkline>
              <xm:f>'Data &amp; Pivot'!P9:T9</xm:f>
              <xm:sqref>E7</xm:sqref>
            </x14:sparkline>
            <x14:sparkline>
              <xm:f>'Data &amp; Pivot'!P10:T10</xm:f>
              <xm:sqref>E8</xm:sqref>
            </x14:sparkline>
            <x14:sparkline>
              <xm:f>'Data &amp; Pivot'!P11:T11</xm:f>
              <xm:sqref>E9</xm:sqref>
            </x14:sparkline>
            <x14:sparkline>
              <xm:f>'Data &amp; Pivot'!K8:O8</xm:f>
              <xm:sqref>C6</xm:sqref>
            </x14:sparkline>
            <x14:sparkline>
              <xm:f>'Data &amp; Pivot'!K9:O9</xm:f>
              <xm:sqref>C7</xm:sqref>
            </x14:sparkline>
            <x14:sparkline>
              <xm:f>'Data &amp; Pivot'!K10:O10</xm:f>
              <xm:sqref>C8</xm:sqref>
            </x14:sparkline>
            <x14:sparkline>
              <xm:f>'Data &amp; Pivot'!K11:O11</xm:f>
              <xm:sqref>C9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showGridLines="0" tabSelected="1" workbookViewId="0">
      <selection activeCell="E1" sqref="E1"/>
    </sheetView>
  </sheetViews>
  <sheetFormatPr defaultRowHeight="15"/>
  <cols>
    <col min="3" max="3" width="18.140625" bestFit="1" customWidth="1"/>
    <col min="4" max="4" width="10.28515625" customWidth="1"/>
    <col min="5" max="5" width="25.42578125" bestFit="1" customWidth="1"/>
    <col min="6" max="10" width="9.5703125" bestFit="1" customWidth="1"/>
    <col min="16" max="16" width="18.140625" bestFit="1" customWidth="1"/>
  </cols>
  <sheetData>
    <row r="1" spans="1:16" ht="21.75" thickBot="1">
      <c r="A1" s="30" t="s">
        <v>28</v>
      </c>
      <c r="E1" s="31" t="s">
        <v>14</v>
      </c>
      <c r="P1" t="s">
        <v>0</v>
      </c>
    </row>
    <row r="2" spans="1:16">
      <c r="E2" s="10" t="s">
        <v>1</v>
      </c>
      <c r="F2" s="32" t="s">
        <v>2</v>
      </c>
      <c r="G2" s="32" t="s">
        <v>3</v>
      </c>
      <c r="H2" s="32" t="s">
        <v>4</v>
      </c>
      <c r="I2" s="32" t="s">
        <v>5</v>
      </c>
      <c r="J2" s="32" t="s">
        <v>6</v>
      </c>
      <c r="P2" t="s">
        <v>7</v>
      </c>
    </row>
    <row r="3" spans="1:16">
      <c r="E3" t="s">
        <v>8</v>
      </c>
      <c r="F3" s="10">
        <f>VLOOKUP($E$1&amp;$E3,'Data &amp; Pivot'!$A$4:$H$24,MATCH(F$2,'Data &amp; Pivot'!$A$4:$H$4,0),0)</f>
        <v>11</v>
      </c>
      <c r="G3" s="10">
        <f>VLOOKUP($E$1&amp;$E3,'Data &amp; Pivot'!$A$4:$H$24,MATCH(G$2,'Data &amp; Pivot'!$A$4:$H$4,0),0)</f>
        <v>9</v>
      </c>
      <c r="H3" s="10">
        <f>VLOOKUP($E$1&amp;$E3,'Data &amp; Pivot'!$A$4:$H$24,MATCH(H$2,'Data &amp; Pivot'!$A$4:$H$4,0),0)</f>
        <v>13</v>
      </c>
      <c r="I3" s="10">
        <f>VLOOKUP($E$1&amp;$E3,'Data &amp; Pivot'!$A$4:$H$24,MATCH(I$2,'Data &amp; Pivot'!$A$4:$H$4,0),0)</f>
        <v>12</v>
      </c>
      <c r="J3" s="10">
        <f>VLOOKUP($E$1&amp;$E3,'Data &amp; Pivot'!$A$4:$H$24,MATCH(J$2,'Data &amp; Pivot'!$A$4:$H$4,0),0)</f>
        <v>11</v>
      </c>
      <c r="P3" t="s">
        <v>13</v>
      </c>
    </row>
    <row r="4" spans="1:16">
      <c r="E4" t="s">
        <v>9</v>
      </c>
      <c r="F4" s="10">
        <f>VLOOKUP($E$1&amp;$E4,'Data &amp; Pivot'!$A$4:$H$24,MATCH(F$2,'Data &amp; Pivot'!$A$4:$H$4,0),0)</f>
        <v>23</v>
      </c>
      <c r="G4" s="10">
        <f>VLOOKUP($E$1&amp;$E4,'Data &amp; Pivot'!$A$4:$H$24,MATCH(G$2,'Data &amp; Pivot'!$A$4:$H$4,0),0)</f>
        <v>24</v>
      </c>
      <c r="H4" s="10">
        <f>VLOOKUP($E$1&amp;$E4,'Data &amp; Pivot'!$A$4:$H$24,MATCH(H$2,'Data &amp; Pivot'!$A$4:$H$4,0),0)</f>
        <v>22</v>
      </c>
      <c r="I4" s="10">
        <f>VLOOKUP($E$1&amp;$E4,'Data &amp; Pivot'!$A$4:$H$24,MATCH(I$2,'Data &amp; Pivot'!$A$4:$H$4,0),0)</f>
        <v>23</v>
      </c>
      <c r="J4" s="10">
        <f>VLOOKUP($E$1&amp;$E4,'Data &amp; Pivot'!$A$4:$H$24,MATCH(J$2,'Data &amp; Pivot'!$A$4:$H$4,0),0)</f>
        <v>22</v>
      </c>
      <c r="P4" t="s">
        <v>14</v>
      </c>
    </row>
    <row r="5" spans="1:16">
      <c r="E5" t="s">
        <v>10</v>
      </c>
      <c r="F5" s="10">
        <f>VLOOKUP($E$1&amp;$E5,'Data &amp; Pivot'!$A$4:$H$24,MATCH(F$2,'Data &amp; Pivot'!$A$4:$H$4,0),0)</f>
        <v>23</v>
      </c>
      <c r="G5" s="10">
        <f>VLOOKUP($E$1&amp;$E5,'Data &amp; Pivot'!$A$4:$H$24,MATCH(G$2,'Data &amp; Pivot'!$A$4:$H$4,0),0)</f>
        <v>23</v>
      </c>
      <c r="H5" s="10">
        <f>VLOOKUP($E$1&amp;$E5,'Data &amp; Pivot'!$A$4:$H$24,MATCH(H$2,'Data &amp; Pivot'!$A$4:$H$4,0),0)</f>
        <v>25</v>
      </c>
      <c r="I5" s="10">
        <f>VLOOKUP($E$1&amp;$E5,'Data &amp; Pivot'!$A$4:$H$24,MATCH(I$2,'Data &amp; Pivot'!$A$4:$H$4,0),0)</f>
        <v>24</v>
      </c>
      <c r="J5" s="10">
        <f>VLOOKUP($E$1&amp;$E5,'Data &amp; Pivot'!$A$4:$H$24,MATCH(J$2,'Data &amp; Pivot'!$A$4:$H$4,0),0)</f>
        <v>27</v>
      </c>
      <c r="P5" t="s">
        <v>15</v>
      </c>
    </row>
    <row r="6" spans="1:16">
      <c r="E6" t="s">
        <v>11</v>
      </c>
      <c r="F6" s="10">
        <f>VLOOKUP($E$1&amp;$E6,'Data &amp; Pivot'!$A$4:$H$24,MATCH(F$2,'Data &amp; Pivot'!$A$4:$H$4,0),0)</f>
        <v>25</v>
      </c>
      <c r="G6" s="10">
        <f>VLOOKUP($E$1&amp;$E6,'Data &amp; Pivot'!$A$4:$H$24,MATCH(G$2,'Data &amp; Pivot'!$A$4:$H$4,0),0)</f>
        <v>25</v>
      </c>
      <c r="H6" s="10">
        <f>VLOOKUP($E$1&amp;$E6,'Data &amp; Pivot'!$A$4:$H$24,MATCH(H$2,'Data &amp; Pivot'!$A$4:$H$4,0),0)</f>
        <v>27</v>
      </c>
      <c r="I6" s="10">
        <f>VLOOKUP($E$1&amp;$E6,'Data &amp; Pivot'!$A$4:$H$24,MATCH(I$2,'Data &amp; Pivot'!$A$4:$H$4,0),0)</f>
        <v>27</v>
      </c>
      <c r="J6" s="10">
        <f>VLOOKUP($E$1&amp;$E6,'Data &amp; Pivot'!$A$4:$H$24,MATCH(J$2,'Data &amp; Pivot'!$A$4:$H$4,0),0)</f>
        <v>30</v>
      </c>
    </row>
    <row r="7" spans="1:16">
      <c r="E7" t="s">
        <v>12</v>
      </c>
      <c r="F7" s="10">
        <f>VLOOKUP($E$1&amp;$E7,'Data &amp; Pivot'!$A$4:$H$24,MATCH(F$2,'Data &amp; Pivot'!$A$4:$H$4,0),0)</f>
        <v>18</v>
      </c>
      <c r="G7" s="10">
        <f>VLOOKUP($E$1&amp;$E7,'Data &amp; Pivot'!$A$4:$H$24,MATCH(G$2,'Data &amp; Pivot'!$A$4:$H$4,0),0)</f>
        <v>19</v>
      </c>
      <c r="H7" s="10">
        <f>VLOOKUP($E$1&amp;$E7,'Data &amp; Pivot'!$A$4:$H$24,MATCH(H$2,'Data &amp; Pivot'!$A$4:$H$4,0),0)</f>
        <v>13</v>
      </c>
      <c r="I7" s="10">
        <f>VLOOKUP($E$1&amp;$E7,'Data &amp; Pivot'!$A$4:$H$24,MATCH(I$2,'Data &amp; Pivot'!$A$4:$H$4,0),0)</f>
        <v>14</v>
      </c>
      <c r="J7" s="10">
        <f>VLOOKUP($E$1&amp;$E7,'Data &amp; Pivot'!$A$4:$H$24,MATCH(J$2,'Data &amp; Pivot'!$A$4:$H$4,0),0)</f>
        <v>10</v>
      </c>
    </row>
  </sheetData>
  <dataValidations count="1">
    <dataValidation type="list" allowBlank="1" showInputMessage="1" showErrorMessage="1" sqref="E1">
      <formula1>$P$2:$P$5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&amp; Pivot</vt:lpstr>
      <vt:lpstr>Charts</vt:lpstr>
      <vt:lpstr>Sheet1</vt:lpstr>
    </vt:vector>
  </TitlesOfParts>
  <Company>SAINT-GOBAIN 1.8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Vishesh</cp:lastModifiedBy>
  <dcterms:created xsi:type="dcterms:W3CDTF">2016-06-21T12:06:37Z</dcterms:created>
  <dcterms:modified xsi:type="dcterms:W3CDTF">2016-06-28T11:42:09Z</dcterms:modified>
</cp:coreProperties>
</file>