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nanna/Desktop/Downloads/"/>
    </mc:Choice>
  </mc:AlternateContent>
  <bookViews>
    <workbookView xWindow="0" yWindow="460" windowWidth="30240" windowHeight="17760"/>
  </bookViews>
  <sheets>
    <sheet name="My Charts" sheetId="4" r:id="rId1"/>
    <sheet name="Data" sheetId="3" r:id="rId2"/>
    <sheet name="Data &amp; Pivot" sheetId="1" r:id="rId3"/>
    <sheet name="Charts" sheetId="2" r:id="rId4"/>
  </sheets>
  <calcPr calcId="150001" concurrentCalc="0"/>
  <pivotCaches>
    <pivotCache cacheId="17" r:id="rId5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3" l="1"/>
  <c r="F46" i="3"/>
  <c r="G46" i="3"/>
  <c r="H46" i="3"/>
  <c r="D46" i="3"/>
  <c r="E45" i="3"/>
  <c r="F45" i="3"/>
  <c r="G45" i="3"/>
  <c r="H45" i="3"/>
  <c r="D45" i="3"/>
  <c r="E44" i="3"/>
  <c r="F44" i="3"/>
  <c r="G44" i="3"/>
  <c r="H44" i="3"/>
  <c r="D44" i="3"/>
  <c r="E43" i="3"/>
  <c r="F43" i="3"/>
  <c r="G43" i="3"/>
  <c r="H43" i="3"/>
  <c r="D43" i="3"/>
  <c r="B48" i="3"/>
  <c r="B32" i="3"/>
  <c r="B39" i="3"/>
  <c r="D33" i="3"/>
  <c r="E33" i="3"/>
  <c r="F33" i="3"/>
  <c r="G33" i="3"/>
  <c r="H33" i="3"/>
  <c r="D34" i="3"/>
  <c r="E34" i="3"/>
  <c r="F34" i="3"/>
  <c r="G34" i="3"/>
  <c r="H34" i="3"/>
  <c r="D35" i="3"/>
  <c r="E35" i="3"/>
  <c r="F35" i="3"/>
  <c r="G35" i="3"/>
  <c r="H35" i="3"/>
  <c r="D36" i="3"/>
  <c r="E36" i="3"/>
  <c r="F36" i="3"/>
  <c r="G36" i="3"/>
  <c r="H36" i="3"/>
  <c r="D10" i="3"/>
  <c r="D37" i="3"/>
  <c r="E10" i="3"/>
  <c r="E37" i="3"/>
  <c r="F10" i="3"/>
  <c r="F37" i="3"/>
  <c r="G10" i="3"/>
  <c r="G37" i="3"/>
  <c r="H10" i="3"/>
  <c r="H37" i="3"/>
  <c r="E32" i="3"/>
  <c r="F32" i="3"/>
  <c r="G32" i="3"/>
  <c r="H32" i="3"/>
  <c r="D32" i="3"/>
  <c r="B37" i="3"/>
  <c r="B33" i="3"/>
  <c r="B34" i="3"/>
  <c r="B35" i="3"/>
  <c r="B36" i="3"/>
  <c r="D28" i="3"/>
  <c r="E28" i="3"/>
  <c r="F28" i="3"/>
  <c r="G28" i="3"/>
  <c r="H28" i="3"/>
  <c r="H22" i="3"/>
  <c r="G22" i="3"/>
  <c r="F22" i="3"/>
  <c r="E22" i="3"/>
  <c r="D22" i="3"/>
  <c r="H16" i="3"/>
  <c r="G16" i="3"/>
  <c r="F16" i="3"/>
  <c r="E16" i="3"/>
  <c r="D16" i="3"/>
  <c r="C14" i="2"/>
  <c r="E14" i="2"/>
  <c r="G14" i="2"/>
  <c r="I14" i="2"/>
  <c r="V17" i="1"/>
  <c r="W17" i="1"/>
  <c r="X17" i="1"/>
  <c r="Y17" i="1"/>
  <c r="AD21" i="1"/>
  <c r="AC21" i="1"/>
  <c r="AB21" i="1"/>
  <c r="AA21" i="1"/>
  <c r="Y21" i="1"/>
  <c r="X21" i="1"/>
  <c r="W21" i="1"/>
  <c r="V21" i="1"/>
  <c r="T21" i="1"/>
  <c r="S21" i="1"/>
  <c r="R21" i="1"/>
  <c r="Q21" i="1"/>
  <c r="AD20" i="1"/>
  <c r="AC20" i="1"/>
  <c r="AB20" i="1"/>
  <c r="AA20" i="1"/>
  <c r="Y20" i="1"/>
  <c r="X20" i="1"/>
  <c r="W20" i="1"/>
  <c r="V20" i="1"/>
  <c r="T20" i="1"/>
  <c r="S20" i="1"/>
  <c r="R20" i="1"/>
  <c r="Q20" i="1"/>
  <c r="AD19" i="1"/>
  <c r="AC19" i="1"/>
  <c r="AB19" i="1"/>
  <c r="AA19" i="1"/>
  <c r="Y19" i="1"/>
  <c r="X19" i="1"/>
  <c r="W19" i="1"/>
  <c r="V19" i="1"/>
  <c r="T19" i="1"/>
  <c r="S19" i="1"/>
  <c r="R19" i="1"/>
  <c r="Q19" i="1"/>
  <c r="AD18" i="1"/>
  <c r="AC18" i="1"/>
  <c r="AB18" i="1"/>
  <c r="AA18" i="1"/>
  <c r="Y18" i="1"/>
  <c r="X18" i="1"/>
  <c r="W18" i="1"/>
  <c r="V18" i="1"/>
  <c r="T18" i="1"/>
  <c r="S18" i="1"/>
  <c r="R18" i="1"/>
  <c r="Q18" i="1"/>
  <c r="AB17" i="1"/>
  <c r="AC17" i="1"/>
  <c r="AD17" i="1"/>
  <c r="AA17" i="1"/>
  <c r="R17" i="1"/>
  <c r="S17" i="1"/>
  <c r="T17" i="1"/>
  <c r="Q17" i="1"/>
  <c r="B6" i="2"/>
  <c r="B16" i="2"/>
  <c r="B7" i="2"/>
  <c r="B17" i="2"/>
  <c r="B8" i="2"/>
  <c r="B18" i="2"/>
  <c r="B9" i="2"/>
  <c r="B19" i="2"/>
  <c r="B5" i="2"/>
  <c r="B15" i="2"/>
</calcChain>
</file>

<file path=xl/sharedStrings.xml><?xml version="1.0" encoding="utf-8"?>
<sst xmlns="http://schemas.openxmlformats.org/spreadsheetml/2006/main" count="177" uniqueCount="32">
  <si>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</si>
  <si>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</si>
  <si>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</si>
  <si>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</si>
  <si>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</si>
  <si>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</si>
  <si>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</si>
  <si>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</si>
  <si>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</si>
  <si>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</si>
  <si>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</si>
  <si>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</si>
  <si>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</si>
  <si>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</si>
  <si>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</si>
  <si>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</si>
  <si>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Sum of 2011</t>
  </si>
  <si>
    <t>Sum of 2012</t>
  </si>
  <si>
    <t>Sum of 2013</t>
  </si>
  <si>
    <t>Sum of 2014</t>
  </si>
  <si>
    <t>Sum of 2015</t>
  </si>
  <si>
    <r>
      <t xml:space="preserve">Yearly Trends of Key Financial Indicators - 2011 to 2015
</t>
    </r>
    <r>
      <rPr>
        <sz val="8"/>
        <color theme="0" tint="-4.9989318521683403E-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</si>
  <si>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4.9989318521683403E-2"/>
        <rFont val="Calibri"/>
        <family val="2"/>
        <scheme val="minor"/>
      </rPr>
      <t>2011 value is 100%. Minimum values highlighted.</t>
    </r>
  </si>
  <si>
    <t>Data &amp; Pivot Tables</t>
  </si>
  <si>
    <t>Sum of Costs</t>
  </si>
  <si>
    <t>Zeilenbeschriftungen</t>
  </si>
  <si>
    <t>Spaltenbeschriftungen</t>
  </si>
  <si>
    <t>Select a Company</t>
  </si>
  <si>
    <t>Other variable costs</t>
  </si>
  <si>
    <t>Select a KPI</t>
  </si>
  <si>
    <t>Dashboard for Kaushik</t>
  </si>
  <si>
    <t>Fixed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</si>
</sst>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" applyFont="1"/>
    <xf numFmtId="0" fontId="0" fillId="2" borderId="0" xfId="0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6" borderId="5" xfId="0" applyFill="1" applyBorder="1"/>
    <xf numFmtId="0" fontId="6" fillId="6" borderId="6" xfId="0" applyFont="1" applyFill="1" applyBorder="1"/>
    <xf numFmtId="0" fontId="7" fillId="6" borderId="6" xfId="0" applyFont="1" applyFill="1" applyBorder="1"/>
    <xf numFmtId="0" fontId="7" fillId="6" borderId="7" xfId="0" applyFont="1" applyFill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5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6" borderId="6" xfId="0" applyFont="1" applyFill="1" applyBorder="1"/>
  </cellXfs>
  <cellStyles count="2">
    <cellStyle name="Prozent" xfId="1" builtinId="5"/>
    <cellStyle name="Stand." xfId="0" builtinId="0"/>
  </cellStyles>
  <dxfs count="10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C3D9D"/>
      <color rgb="FF1034C0"/>
      <color rgb="FF39A3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Data!$B$39</c:f>
          <c:strCache>
            <c:ptCount val="1"/>
            <c:pt idx="0">
              <c:v>Performance of JK Lakshmi Cement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4"/>
          <c:tx>
            <c:strRef>
              <c:f>Data!$C$36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Data!$D$31:$H$31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Data!$D$36:$H$36</c:f>
              <c:numCache>
                <c:formatCode>General</c:formatCode>
                <c:ptCount val="5"/>
                <c:pt idx="0">
                  <c:v>8.0</c:v>
                </c:pt>
                <c:pt idx="1">
                  <c:v>12.0</c:v>
                </c:pt>
                <c:pt idx="2">
                  <c:v>14.0</c:v>
                </c:pt>
                <c:pt idx="3">
                  <c:v>8.0</c:v>
                </c:pt>
                <c:pt idx="4">
                  <c:v>10.0</c:v>
                </c:pt>
              </c:numCache>
            </c:numRef>
          </c:val>
        </c:ser>
        <c:ser>
          <c:idx val="5"/>
          <c:order val="5"/>
          <c:tx>
            <c:strRef>
              <c:f>Data!$C$37</c:f>
              <c:strCache>
                <c:ptCount val="1"/>
                <c:pt idx="0">
                  <c:v>Sum of Costs</c:v>
                </c:pt>
              </c:strCache>
            </c:strRef>
          </c:tx>
          <c:spPr>
            <a:solidFill>
              <a:schemeClr val="bg1">
                <a:lumMod val="85000"/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Data!$D$31:$H$31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Data!$D$37:$H$37</c:f>
              <c:numCache>
                <c:formatCode>General</c:formatCode>
                <c:ptCount val="5"/>
                <c:pt idx="0">
                  <c:v>92.0</c:v>
                </c:pt>
                <c:pt idx="1">
                  <c:v>88.0</c:v>
                </c:pt>
                <c:pt idx="2">
                  <c:v>86.0</c:v>
                </c:pt>
                <c:pt idx="3">
                  <c:v>92.0</c:v>
                </c:pt>
                <c:pt idx="4">
                  <c:v>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2025091472"/>
        <c:axId val="-2025181728"/>
      </c:barChart>
      <c:lineChart>
        <c:grouping val="standard"/>
        <c:varyColors val="0"/>
        <c:ser>
          <c:idx val="1"/>
          <c:order val="1"/>
          <c:tx>
            <c:strRef>
              <c:f>Data!$C$33</c:f>
              <c:strCache>
                <c:ptCount val="1"/>
                <c:pt idx="0">
                  <c:v>Power &amp; Fuel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Data!$D$31:$H$31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Data!$D$33:$H$33</c:f>
              <c:numCache>
                <c:formatCode>General</c:formatCode>
                <c:ptCount val="5"/>
                <c:pt idx="0">
                  <c:v>30.0</c:v>
                </c:pt>
                <c:pt idx="1">
                  <c:v>24.0</c:v>
                </c:pt>
                <c:pt idx="2">
                  <c:v>20.0</c:v>
                </c:pt>
                <c:pt idx="3">
                  <c:v>21.0</c:v>
                </c:pt>
                <c:pt idx="4">
                  <c:v>21.0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Data!$C$34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Data!$D$31:$H$31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Data!$D$34:$H$34</c:f>
              <c:numCache>
                <c:formatCode>General</c:formatCode>
                <c:ptCount val="5"/>
                <c:pt idx="0">
                  <c:v>20.0</c:v>
                </c:pt>
                <c:pt idx="1">
                  <c:v>19.0</c:v>
                </c:pt>
                <c:pt idx="2">
                  <c:v>21.0</c:v>
                </c:pt>
                <c:pt idx="3">
                  <c:v>22.0</c:v>
                </c:pt>
                <c:pt idx="4">
                  <c:v>22.0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Data!$C$35</c:f>
              <c:strCache>
                <c:ptCount val="1"/>
                <c:pt idx="0">
                  <c:v>Fixed Costs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Data!$D$31:$H$31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Data!$D$35:$H$35</c:f>
              <c:numCache>
                <c:formatCode>General</c:formatCode>
                <c:ptCount val="5"/>
                <c:pt idx="0">
                  <c:v>19.0</c:v>
                </c:pt>
                <c:pt idx="1">
                  <c:v>20.0</c:v>
                </c:pt>
                <c:pt idx="2">
                  <c:v>19.0</c:v>
                </c:pt>
                <c:pt idx="3">
                  <c:v>19.0</c:v>
                </c:pt>
                <c:pt idx="4">
                  <c:v>18.0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9257056"/>
        <c:axId val="-2026082192"/>
      </c:lineChart>
      <c:lineChart>
        <c:grouping val="standard"/>
        <c:varyColors val="0"/>
        <c:ser>
          <c:idx val="0"/>
          <c:order val="0"/>
          <c:tx>
            <c:strRef>
              <c:f>Data!$C$32</c:f>
              <c:strCache>
                <c:ptCount val="1"/>
                <c:pt idx="0">
                  <c:v>Other variable cost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Data!$D$31:$H$31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Data!$D$32:$H$32</c:f>
              <c:numCache>
                <c:formatCode>General</c:formatCode>
                <c:ptCount val="5"/>
                <c:pt idx="0">
                  <c:v>23.0</c:v>
                </c:pt>
                <c:pt idx="1">
                  <c:v>25.0</c:v>
                </c:pt>
                <c:pt idx="2">
                  <c:v>26.0</c:v>
                </c:pt>
                <c:pt idx="3">
                  <c:v>30.0</c:v>
                </c:pt>
                <c:pt idx="4">
                  <c:v>29.0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25091472"/>
        <c:axId val="-2025181728"/>
      </c:lineChart>
      <c:catAx>
        <c:axId val="-20292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26082192"/>
        <c:crosses val="autoZero"/>
        <c:auto val="1"/>
        <c:lblAlgn val="ctr"/>
        <c:lblOffset val="100"/>
        <c:noMultiLvlLbl val="0"/>
      </c:catAx>
      <c:valAx>
        <c:axId val="-2026082192"/>
        <c:scaling>
          <c:orientation val="minMax"/>
          <c:max val="3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29257056"/>
        <c:crosses val="autoZero"/>
        <c:crossBetween val="between"/>
      </c:valAx>
      <c:valAx>
        <c:axId val="-2025181728"/>
        <c:scaling>
          <c:orientation val="minMax"/>
          <c:max val="110.0"/>
          <c:min val="0.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25091472"/>
        <c:crosses val="max"/>
        <c:crossBetween val="between"/>
      </c:valAx>
      <c:catAx>
        <c:axId val="-202509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2518172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Data!$B$48</c:f>
          <c:strCache>
            <c:ptCount val="1"/>
            <c:pt idx="0">
              <c:v>Comparison of Other variable costs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Data!$C$43</c:f>
              <c:strCache>
                <c:ptCount val="1"/>
                <c:pt idx="0">
                  <c:v>ACC Ltd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Data!$D$42:$H$42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Data!$D$43:$H$43</c:f>
              <c:numCache>
                <c:formatCode>General</c:formatCode>
                <c:ptCount val="5"/>
                <c:pt idx="0">
                  <c:v>15.0</c:v>
                </c:pt>
                <c:pt idx="1">
                  <c:v>18.0</c:v>
                </c:pt>
                <c:pt idx="2">
                  <c:v>22.0</c:v>
                </c:pt>
                <c:pt idx="3">
                  <c:v>20.0</c:v>
                </c:pt>
                <c:pt idx="4">
                  <c:v>19.0</c:v>
                </c:pt>
              </c:numCache>
            </c:numRef>
          </c:val>
        </c:ser>
        <c:ser>
          <c:idx val="1"/>
          <c:order val="1"/>
          <c:tx>
            <c:strRef>
              <c:f>Data!$C$44</c:f>
              <c:strCache>
                <c:ptCount val="1"/>
                <c:pt idx="0">
                  <c:v>Ultratech Cement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Data!$D$42:$H$42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Data!$D$44:$H$44</c:f>
              <c:numCache>
                <c:formatCode>General</c:formatCode>
                <c:ptCount val="5"/>
                <c:pt idx="0">
                  <c:v>16.0</c:v>
                </c:pt>
                <c:pt idx="1">
                  <c:v>17.0</c:v>
                </c:pt>
                <c:pt idx="2">
                  <c:v>18.0</c:v>
                </c:pt>
                <c:pt idx="3">
                  <c:v>19.0</c:v>
                </c:pt>
                <c:pt idx="4">
                  <c:v>18.0</c:v>
                </c:pt>
              </c:numCache>
            </c:numRef>
          </c:val>
        </c:ser>
        <c:ser>
          <c:idx val="2"/>
          <c:order val="2"/>
          <c:tx>
            <c:strRef>
              <c:f>Data!$C$45</c:f>
              <c:strCache>
                <c:ptCount val="1"/>
                <c:pt idx="0">
                  <c:v>Ambuja Cement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Data!$D$42:$H$42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Data!$D$45:$H$45</c:f>
              <c:numCache>
                <c:formatCode>General</c:formatCode>
                <c:ptCount val="5"/>
                <c:pt idx="0">
                  <c:v>11.0</c:v>
                </c:pt>
                <c:pt idx="1">
                  <c:v>9.0</c:v>
                </c:pt>
                <c:pt idx="2">
                  <c:v>13.0</c:v>
                </c:pt>
                <c:pt idx="3">
                  <c:v>12.0</c:v>
                </c:pt>
                <c:pt idx="4">
                  <c:v>11.0</c:v>
                </c:pt>
              </c:numCache>
            </c:numRef>
          </c:val>
        </c:ser>
        <c:ser>
          <c:idx val="3"/>
          <c:order val="3"/>
          <c:tx>
            <c:strRef>
              <c:f>Data!$C$46</c:f>
              <c:strCache>
                <c:ptCount val="1"/>
                <c:pt idx="0">
                  <c:v>JK Lakshmi Cement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Data!$D$42:$H$42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Data!$D$46:$H$46</c:f>
              <c:numCache>
                <c:formatCode>General</c:formatCode>
                <c:ptCount val="5"/>
                <c:pt idx="0">
                  <c:v>23.0</c:v>
                </c:pt>
                <c:pt idx="1">
                  <c:v>25.0</c:v>
                </c:pt>
                <c:pt idx="2">
                  <c:v>26.0</c:v>
                </c:pt>
                <c:pt idx="3">
                  <c:v>30.0</c:v>
                </c:pt>
                <c:pt idx="4">
                  <c:v>29.0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2051699536"/>
        <c:axId val="-2023656896"/>
      </c:barChart>
      <c:catAx>
        <c:axId val="-205169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23656896"/>
        <c:crosses val="autoZero"/>
        <c:auto val="1"/>
        <c:lblAlgn val="ctr"/>
        <c:lblOffset val="100"/>
        <c:noMultiLvlLbl val="0"/>
      </c:catAx>
      <c:valAx>
        <c:axId val="-2023656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5169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65" dropStyle="combo" dx="16" fmlaLink="Data!$J$4" fmlaRange="Data!$K$4:$K$7" sel="4" val="0"/>
</file>

<file path=xl/ctrlProps/ctrlProp2.xml><?xml version="1.0" encoding="utf-8"?>
<formControlPr xmlns="http://schemas.microsoft.com/office/spreadsheetml/2009/9/main" objectType="Drop" dropLines="65" dropStyle="combo" dx="16" fmlaLink="Data!$M$4" fmlaRange="Data!$N$4:$N$9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7</xdr:row>
      <xdr:rowOff>12700</xdr:rowOff>
    </xdr:from>
    <xdr:to>
      <xdr:col>10</xdr:col>
      <xdr:colOff>533400</xdr:colOff>
      <xdr:row>37</xdr:row>
      <xdr:rowOff>63500</xdr:rowOff>
    </xdr:to>
    <xdr:graphicFrame macro="">
      <xdr:nvGraphicFramePr>
        <xdr:cNvPr id="2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12700</xdr:rowOff>
        </xdr:from>
        <xdr:to>
          <xdr:col>4</xdr:col>
          <xdr:colOff>763016</xdr:colOff>
          <xdr:row>6</xdr:row>
          <xdr:rowOff>127000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 type="none" w="med" len="med"/>
                  <a:tailEnd type="none" w="med" len="med"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4</xdr:row>
          <xdr:rowOff>177800</xdr:rowOff>
        </xdr:from>
        <xdr:to>
          <xdr:col>13</xdr:col>
          <xdr:colOff>775716</xdr:colOff>
          <xdr:row>6</xdr:row>
          <xdr:rowOff>114300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 type="none" w="med" len="med"/>
                  <a:tailEnd type="none" w="med" len="med"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819150</xdr:colOff>
      <xdr:row>7</xdr:row>
      <xdr:rowOff>63500</xdr:rowOff>
    </xdr:from>
    <xdr:to>
      <xdr:col>18</xdr:col>
      <xdr:colOff>457200</xdr:colOff>
      <xdr:row>37</xdr:row>
      <xdr:rowOff>88900</xdr:rowOff>
    </xdr:to>
    <xdr:graphicFrame macro="">
      <xdr:nvGraphicFramePr>
        <xdr:cNvPr id="3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292100</xdr:colOff>
      <xdr:row>27</xdr:row>
      <xdr:rowOff>12700</xdr:rowOff>
    </xdr:from>
    <xdr:to>
      <xdr:col>3</xdr:col>
      <xdr:colOff>660400</xdr:colOff>
      <xdr:row>27</xdr:row>
      <xdr:rowOff>25400</xdr:rowOff>
    </xdr:to>
    <xdr:cxnSp macro="">
      <xdr:nvCxnSpPr>
        <xdr:cNvPr id="6" name="Gerade Verbindung mit Pfeil 5"/>
        <xdr:cNvCxnSpPr/>
      </xdr:nvCxnSpPr>
      <xdr:spPr>
        <a:xfrm flipV="1">
          <a:off x="800100" y="5422900"/>
          <a:ext cx="1193800" cy="12700"/>
        </a:xfrm>
        <a:prstGeom prst="straightConnector1">
          <a:avLst/>
        </a:prstGeom>
        <a:ln w="28575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203200</xdr:colOff>
      <xdr:row>25</xdr:row>
      <xdr:rowOff>152400</xdr:rowOff>
    </xdr:from>
    <xdr:to>
      <xdr:col>3</xdr:col>
      <xdr:colOff>457200</xdr:colOff>
      <xdr:row>27</xdr:row>
      <xdr:rowOff>76200</xdr:rowOff>
    </xdr:to>
    <xdr:sp macro="" textlink="">
      <xdr:nvSpPr>
        <xdr:cNvPr id="7" name="Textfeld 6"/>
        <xdr:cNvSpPr txBox="1"/>
      </xdr:nvSpPr>
      <xdr:spPr>
        <a:xfrm>
          <a:off x="711200" y="5181600"/>
          <a:ext cx="10795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Profit</a:t>
          </a:r>
        </a:p>
      </xdr:txBody>
    </xdr:sp>
    <xdr:clientData/>
  </xdr:twoCellAnchor>
  <xdr:twoCellAnchor>
    <xdr:from>
      <xdr:col>2</xdr:col>
      <xdr:colOff>292100</xdr:colOff>
      <xdr:row>13</xdr:row>
      <xdr:rowOff>152400</xdr:rowOff>
    </xdr:from>
    <xdr:to>
      <xdr:col>3</xdr:col>
      <xdr:colOff>660400</xdr:colOff>
      <xdr:row>13</xdr:row>
      <xdr:rowOff>165100</xdr:rowOff>
    </xdr:to>
    <xdr:cxnSp macro="">
      <xdr:nvCxnSpPr>
        <xdr:cNvPr id="10" name="Gerade Verbindung mit Pfeil 9"/>
        <xdr:cNvCxnSpPr/>
      </xdr:nvCxnSpPr>
      <xdr:spPr>
        <a:xfrm flipV="1">
          <a:off x="800100" y="2895600"/>
          <a:ext cx="1193800" cy="12700"/>
        </a:xfrm>
        <a:prstGeom prst="straightConnector1">
          <a:avLst/>
        </a:prstGeom>
        <a:ln w="28575"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203200</xdr:colOff>
      <xdr:row>12</xdr:row>
      <xdr:rowOff>101600</xdr:rowOff>
    </xdr:from>
    <xdr:to>
      <xdr:col>3</xdr:col>
      <xdr:colOff>457200</xdr:colOff>
      <xdr:row>14</xdr:row>
      <xdr:rowOff>25400</xdr:rowOff>
    </xdr:to>
    <xdr:sp macro="" textlink="">
      <xdr:nvSpPr>
        <xdr:cNvPr id="11" name="Textfeld 10"/>
        <xdr:cNvSpPr txBox="1"/>
      </xdr:nvSpPr>
      <xdr:spPr>
        <a:xfrm>
          <a:off x="711200" y="2654300"/>
          <a:ext cx="10795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Sum of Costs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882900" y="114300"/>
          <a:ext cx="148590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598420" y="11430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106680</xdr:colOff>
      <xdr:row>1</xdr:row>
      <xdr:rowOff>304800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101840" y="18288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oo" refreshedDate="42544.459828703701" createdVersion="5" refreshedVersion="5" minRefreshableVersion="3" recordCount="20">
  <cacheSource type="worksheet">
    <worksheetSource name="Table2"/>
  </cacheSource>
  <cacheFields count="7">
    <cacheField name="Company" numFmtId="0">
      <sharedItems count="4">
        <s v="ACC Ltd"/>
        <s v="Ultratech Cement"/>
        <s v="Ambuja Cement"/>
        <s v="JK Lakshmi Cement"/>
      </sharedItems>
    </cacheField>
    <cacheField name="Variable" numFmtId="0">
      <sharedItems count="5">
        <s v="Other variable cost"/>
        <s v="Power &amp; Fuel"/>
        <s v="Freight &amp; Forwarding"/>
        <s v="Fixed Cost"/>
        <s v="Profit"/>
      </sharedItems>
    </cacheField>
    <cacheField name="2011" numFmtId="0">
      <sharedItems containsSemiMixedTypes="0" containsString="0" containsNumber="1" containsInteger="1" minValue="8" maxValue="30"/>
    </cacheField>
    <cacheField name="2012" numFmtId="0">
      <sharedItems containsSemiMixedTypes="0" containsString="0" containsNumber="1" containsInteger="1" minValue="9" maxValue="26"/>
    </cacheField>
    <cacheField name="2013" numFmtId="0">
      <sharedItems containsSemiMixedTypes="0" containsString="0" containsNumber="1" containsInteger="1" minValue="7" maxValue="29"/>
    </cacheField>
    <cacheField name="2014" numFmtId="0">
      <sharedItems containsSemiMixedTypes="0" containsString="0" containsNumber="1" containsInteger="1" minValue="8" maxValue="30"/>
    </cacheField>
    <cacheField name="2015" numFmtId="0">
      <sharedItems containsSemiMixedTypes="0" containsString="0" containsNumber="1" containsInteger="1" minValue="8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5" indent="0" outline="1" outlineData="1" multipleFieldFilters="0">
  <location ref="J4:AD11" firstHeaderRow="1" firstDataRow="3" firstDataCol="1"/>
  <pivotFields count="7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Data" displayName="Data" ref="B4:H28" totalsRowShown="0">
  <tableColumns count="7">
    <tableColumn id="1" name="Company"/>
    <tableColumn id="2" name="Variable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4:H24" totalsRowShown="0">
  <tableColumns count="7">
    <tableColumn id="1" name="Company"/>
    <tableColumn id="2" name="Variable"/>
    <tableColumn id="3" name="2011" dataDxfId="9"/>
    <tableColumn id="4" name="2012" dataDxfId="8"/>
    <tableColumn id="5" name="2013" dataDxfId="7"/>
    <tableColumn id="6" name="2014" dataDxfId="6"/>
    <tableColumn id="7" name="2015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4" Type="http://schemas.openxmlformats.org/officeDocument/2006/relationships/table" Target="../tables/table2.xml"/><Relationship Id="rId1" Type="http://schemas.openxmlformats.org/officeDocument/2006/relationships/pivotTable" Target="../pivotTables/pivotTable1.xml"/><Relationship Id="rId2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9"/>
  <sheetViews>
    <sheetView showGridLines="0" tabSelected="1" workbookViewId="0">
      <selection activeCell="T5" sqref="T5"/>
    </sheetView>
  </sheetViews>
  <sheetFormatPr baseColWidth="10" defaultRowHeight="15" x14ac:dyDescent="0.2"/>
  <cols>
    <col min="1" max="2" width="3.33203125" customWidth="1"/>
    <col min="19" max="19" width="8.6640625" customWidth="1"/>
  </cols>
  <sheetData>
    <row r="1" spans="2:19" ht="16" thickBot="1" x14ac:dyDescent="0.25"/>
    <row r="2" spans="2:19" ht="29" x14ac:dyDescent="0.35">
      <c r="B2" s="19"/>
      <c r="C2" s="20" t="s">
        <v>30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0"/>
      <c r="S2" s="22"/>
    </row>
    <row r="3" spans="2:19" x14ac:dyDescent="0.2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</row>
    <row r="4" spans="2:19" ht="21" x14ac:dyDescent="0.25">
      <c r="B4" s="23"/>
      <c r="C4" s="26" t="s">
        <v>27</v>
      </c>
      <c r="D4" s="24"/>
      <c r="E4" s="24"/>
      <c r="F4" s="24"/>
      <c r="G4" s="24"/>
      <c r="H4" s="24"/>
      <c r="I4" s="24"/>
      <c r="J4" s="24"/>
      <c r="K4" s="24"/>
      <c r="L4" s="26" t="s">
        <v>29</v>
      </c>
      <c r="M4" s="24"/>
      <c r="N4" s="24"/>
      <c r="O4" s="24"/>
      <c r="P4" s="24"/>
      <c r="Q4" s="24"/>
      <c r="R4" s="24"/>
      <c r="S4" s="25"/>
    </row>
    <row r="5" spans="2:19" x14ac:dyDescent="0.2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2:19" x14ac:dyDescent="0.2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</row>
    <row r="7" spans="2:19" x14ac:dyDescent="0.2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2:19" x14ac:dyDescent="0.2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2:19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</row>
    <row r="10" spans="2:19" x14ac:dyDescent="0.2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</row>
    <row r="11" spans="2:19" x14ac:dyDescent="0.2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2:19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</row>
    <row r="13" spans="2:19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</row>
    <row r="14" spans="2:19" x14ac:dyDescent="0.2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</row>
    <row r="15" spans="2:19" x14ac:dyDescent="0.2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2:19" x14ac:dyDescent="0.2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</row>
    <row r="17" spans="2:19" x14ac:dyDescent="0.2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</row>
    <row r="18" spans="2:19" x14ac:dyDescent="0.2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</row>
    <row r="19" spans="2:19" x14ac:dyDescent="0.2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</row>
    <row r="20" spans="2:19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</row>
    <row r="21" spans="2:19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</row>
    <row r="22" spans="2:19" x14ac:dyDescent="0.2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</row>
    <row r="23" spans="2:19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</row>
    <row r="24" spans="2:19" x14ac:dyDescent="0.2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</row>
    <row r="25" spans="2:19" x14ac:dyDescent="0.2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</row>
    <row r="26" spans="2:19" x14ac:dyDescent="0.2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</row>
    <row r="27" spans="2:19" x14ac:dyDescent="0.2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</row>
    <row r="28" spans="2:19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</row>
    <row r="29" spans="2:19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</row>
    <row r="30" spans="2:19" x14ac:dyDescent="0.2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</row>
    <row r="31" spans="2:19" x14ac:dyDescent="0.2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</row>
    <row r="32" spans="2:19" x14ac:dyDescent="0.2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</row>
    <row r="33" spans="2:19" x14ac:dyDescent="0.2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</row>
    <row r="34" spans="2:19" x14ac:dyDescent="0.2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/>
    </row>
    <row r="35" spans="2:19" x14ac:dyDescent="0.2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</row>
    <row r="36" spans="2:19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</row>
    <row r="37" spans="2:19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</row>
    <row r="38" spans="2:19" x14ac:dyDescent="0.2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</row>
    <row r="39" spans="2:19" ht="16" thickBot="1" x14ac:dyDescent="0.25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12700</xdr:rowOff>
                  </from>
                  <to>
                    <xdr:col>4</xdr:col>
                    <xdr:colOff>762000</xdr:colOff>
                    <xdr:row>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099" r:id="rId4" name="Drop Down 3">
              <controlPr defaultSize="0" autoLine="0" autoPict="0">
                <anchor moveWithCells="1">
                  <from>
                    <xdr:col>11</xdr:col>
                    <xdr:colOff>12700</xdr:colOff>
                    <xdr:row>4</xdr:row>
                    <xdr:rowOff>177800</xdr:rowOff>
                  </from>
                  <to>
                    <xdr:col>13</xdr:col>
                    <xdr:colOff>774700</xdr:colOff>
                    <xdr:row>6</xdr:row>
                    <xdr:rowOff>101600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B1:N48"/>
  <sheetViews>
    <sheetView workbookViewId="0">
      <selection activeCell="C27" sqref="C27"/>
    </sheetView>
  </sheetViews>
  <sheetFormatPr baseColWidth="10" defaultColWidth="8.83203125" defaultRowHeight="15" x14ac:dyDescent="0.2"/>
  <cols>
    <col min="1" max="1" width="3.1640625" customWidth="1"/>
    <col min="2" max="2" width="16.5" bestFit="1" customWidth="1"/>
    <col min="3" max="3" width="18.1640625" bestFit="1" customWidth="1"/>
    <col min="4" max="8" width="6.5" customWidth="1"/>
  </cols>
  <sheetData>
    <row r="1" spans="2:14" s="8" customFormat="1" ht="42" customHeight="1" x14ac:dyDescent="0.2">
      <c r="B1" s="9" t="s">
        <v>23</v>
      </c>
    </row>
    <row r="4" spans="2:14" x14ac:dyDescent="0.2">
      <c r="B4" t="s">
        <v>0</v>
      </c>
      <c r="C4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J4">
        <v>4</v>
      </c>
      <c r="K4" s="18" t="s">
        <v>7</v>
      </c>
      <c r="M4">
        <v>1</v>
      </c>
      <c r="N4" t="s">
        <v>28</v>
      </c>
    </row>
    <row r="5" spans="2:14" x14ac:dyDescent="0.2">
      <c r="B5" t="s">
        <v>7</v>
      </c>
      <c r="C5" t="s">
        <v>28</v>
      </c>
      <c r="D5" s="10">
        <v>15</v>
      </c>
      <c r="E5" s="10">
        <v>18</v>
      </c>
      <c r="F5" s="10">
        <v>22</v>
      </c>
      <c r="G5" s="10">
        <v>20</v>
      </c>
      <c r="H5" s="10">
        <v>19</v>
      </c>
      <c r="K5" s="18" t="s">
        <v>13</v>
      </c>
      <c r="N5" t="s">
        <v>9</v>
      </c>
    </row>
    <row r="6" spans="2:14" x14ac:dyDescent="0.2">
      <c r="B6" t="s">
        <v>7</v>
      </c>
      <c r="C6" t="s">
        <v>9</v>
      </c>
      <c r="D6" s="10">
        <v>23</v>
      </c>
      <c r="E6" s="10">
        <v>21</v>
      </c>
      <c r="F6" s="10">
        <v>21</v>
      </c>
      <c r="G6" s="10">
        <v>21</v>
      </c>
      <c r="H6" s="10">
        <v>20</v>
      </c>
      <c r="K6" s="18" t="s">
        <v>14</v>
      </c>
      <c r="N6" t="s">
        <v>10</v>
      </c>
    </row>
    <row r="7" spans="2:14" x14ac:dyDescent="0.2">
      <c r="B7" t="s">
        <v>7</v>
      </c>
      <c r="C7" t="s">
        <v>10</v>
      </c>
      <c r="D7" s="10">
        <v>20</v>
      </c>
      <c r="E7" s="10">
        <v>20</v>
      </c>
      <c r="F7" s="10">
        <v>21</v>
      </c>
      <c r="G7" s="10">
        <v>22</v>
      </c>
      <c r="H7" s="10">
        <v>23</v>
      </c>
      <c r="K7" s="18" t="s">
        <v>15</v>
      </c>
      <c r="N7" t="s">
        <v>31</v>
      </c>
    </row>
    <row r="8" spans="2:14" x14ac:dyDescent="0.2">
      <c r="B8" t="s">
        <v>7</v>
      </c>
      <c r="C8" t="s">
        <v>31</v>
      </c>
      <c r="D8" s="10">
        <v>27</v>
      </c>
      <c r="E8" s="10">
        <v>26</v>
      </c>
      <c r="F8" s="10">
        <v>29</v>
      </c>
      <c r="G8" s="10">
        <v>29</v>
      </c>
      <c r="H8" s="10">
        <v>30</v>
      </c>
      <c r="N8" t="s">
        <v>12</v>
      </c>
    </row>
    <row r="9" spans="2:14" x14ac:dyDescent="0.2">
      <c r="B9" t="s">
        <v>7</v>
      </c>
      <c r="C9" t="s">
        <v>12</v>
      </c>
      <c r="D9" s="10">
        <v>15</v>
      </c>
      <c r="E9" s="10">
        <v>15</v>
      </c>
      <c r="F9" s="10">
        <v>7</v>
      </c>
      <c r="G9" s="10">
        <v>8</v>
      </c>
      <c r="H9" s="10">
        <v>8</v>
      </c>
      <c r="N9" t="s">
        <v>24</v>
      </c>
    </row>
    <row r="10" spans="2:14" x14ac:dyDescent="0.2">
      <c r="B10" t="s">
        <v>7</v>
      </c>
      <c r="C10" t="s">
        <v>24</v>
      </c>
      <c r="D10" s="10">
        <f>SUM(D5:D8)</f>
        <v>85</v>
      </c>
      <c r="E10" s="10">
        <f t="shared" ref="E10:H10" si="0">SUM(E5:E8)</f>
        <v>85</v>
      </c>
      <c r="F10" s="10">
        <f t="shared" si="0"/>
        <v>93</v>
      </c>
      <c r="G10" s="10">
        <f t="shared" si="0"/>
        <v>92</v>
      </c>
      <c r="H10" s="10">
        <f t="shared" si="0"/>
        <v>92</v>
      </c>
    </row>
    <row r="11" spans="2:14" x14ac:dyDescent="0.2">
      <c r="B11" t="s">
        <v>13</v>
      </c>
      <c r="C11" t="s">
        <v>28</v>
      </c>
      <c r="D11" s="10">
        <v>16</v>
      </c>
      <c r="E11" s="10">
        <v>17</v>
      </c>
      <c r="F11" s="10">
        <v>18</v>
      </c>
      <c r="G11" s="10">
        <v>19</v>
      </c>
      <c r="H11" s="10">
        <v>18</v>
      </c>
    </row>
    <row r="12" spans="2:14" x14ac:dyDescent="0.2">
      <c r="B12" t="s">
        <v>13</v>
      </c>
      <c r="C12" t="s">
        <v>9</v>
      </c>
      <c r="D12" s="10">
        <v>23</v>
      </c>
      <c r="E12" s="10">
        <v>24</v>
      </c>
      <c r="F12" s="10">
        <v>21</v>
      </c>
      <c r="G12" s="10">
        <v>20</v>
      </c>
      <c r="H12" s="10">
        <v>21</v>
      </c>
    </row>
    <row r="13" spans="2:14" x14ac:dyDescent="0.2">
      <c r="B13" t="s">
        <v>13</v>
      </c>
      <c r="C13" t="s">
        <v>10</v>
      </c>
      <c r="D13" s="10">
        <v>22</v>
      </c>
      <c r="E13" s="10">
        <v>20</v>
      </c>
      <c r="F13" s="10">
        <v>21</v>
      </c>
      <c r="G13" s="10">
        <v>23</v>
      </c>
      <c r="H13" s="10">
        <v>24</v>
      </c>
    </row>
    <row r="14" spans="2:14" x14ac:dyDescent="0.2">
      <c r="B14" t="s">
        <v>13</v>
      </c>
      <c r="C14" t="s">
        <v>31</v>
      </c>
      <c r="D14" s="10">
        <v>24</v>
      </c>
      <c r="E14" s="10">
        <v>22</v>
      </c>
      <c r="F14" s="10">
        <v>22</v>
      </c>
      <c r="G14" s="10">
        <v>24</v>
      </c>
      <c r="H14" s="10">
        <v>24</v>
      </c>
    </row>
    <row r="15" spans="2:14" x14ac:dyDescent="0.2">
      <c r="B15" t="s">
        <v>13</v>
      </c>
      <c r="C15" t="s">
        <v>12</v>
      </c>
      <c r="D15" s="10">
        <v>17</v>
      </c>
      <c r="E15" s="10">
        <v>17</v>
      </c>
      <c r="F15" s="10">
        <v>8</v>
      </c>
      <c r="G15" s="10">
        <v>9</v>
      </c>
      <c r="H15" s="10">
        <v>9</v>
      </c>
    </row>
    <row r="16" spans="2:14" x14ac:dyDescent="0.2">
      <c r="B16" t="s">
        <v>13</v>
      </c>
      <c r="C16" t="s">
        <v>24</v>
      </c>
      <c r="D16" s="10">
        <f>SUM(D11:D14)</f>
        <v>85</v>
      </c>
      <c r="E16" s="10">
        <f t="shared" ref="E16:H16" si="1">SUM(E11:E14)</f>
        <v>83</v>
      </c>
      <c r="F16" s="10">
        <f t="shared" si="1"/>
        <v>82</v>
      </c>
      <c r="G16" s="10">
        <f t="shared" si="1"/>
        <v>86</v>
      </c>
      <c r="H16" s="10">
        <f t="shared" si="1"/>
        <v>87</v>
      </c>
    </row>
    <row r="17" spans="2:8" x14ac:dyDescent="0.2">
      <c r="B17" t="s">
        <v>14</v>
      </c>
      <c r="C17" t="s">
        <v>28</v>
      </c>
      <c r="D17" s="10">
        <v>11</v>
      </c>
      <c r="E17" s="10">
        <v>9</v>
      </c>
      <c r="F17" s="10">
        <v>13</v>
      </c>
      <c r="G17" s="10">
        <v>12</v>
      </c>
      <c r="H17" s="10">
        <v>11</v>
      </c>
    </row>
    <row r="18" spans="2:8" x14ac:dyDescent="0.2">
      <c r="B18" t="s">
        <v>14</v>
      </c>
      <c r="C18" t="s">
        <v>9</v>
      </c>
      <c r="D18" s="10">
        <v>23</v>
      </c>
      <c r="E18" s="10">
        <v>24</v>
      </c>
      <c r="F18" s="10">
        <v>22</v>
      </c>
      <c r="G18" s="10">
        <v>23</v>
      </c>
      <c r="H18" s="10">
        <v>22</v>
      </c>
    </row>
    <row r="19" spans="2:8" x14ac:dyDescent="0.2">
      <c r="B19" t="s">
        <v>14</v>
      </c>
      <c r="C19" t="s">
        <v>10</v>
      </c>
      <c r="D19" s="10">
        <v>23</v>
      </c>
      <c r="E19" s="10">
        <v>23</v>
      </c>
      <c r="F19" s="10">
        <v>25</v>
      </c>
      <c r="G19" s="10">
        <v>24</v>
      </c>
      <c r="H19" s="10">
        <v>27</v>
      </c>
    </row>
    <row r="20" spans="2:8" x14ac:dyDescent="0.2">
      <c r="B20" t="s">
        <v>14</v>
      </c>
      <c r="C20" t="s">
        <v>31</v>
      </c>
      <c r="D20" s="10">
        <v>25</v>
      </c>
      <c r="E20" s="10">
        <v>25</v>
      </c>
      <c r="F20" s="10">
        <v>27</v>
      </c>
      <c r="G20" s="10">
        <v>27</v>
      </c>
      <c r="H20" s="10">
        <v>30</v>
      </c>
    </row>
    <row r="21" spans="2:8" x14ac:dyDescent="0.2">
      <c r="B21" t="s">
        <v>14</v>
      </c>
      <c r="C21" t="s">
        <v>12</v>
      </c>
      <c r="D21" s="10">
        <v>18</v>
      </c>
      <c r="E21" s="10">
        <v>19</v>
      </c>
      <c r="F21" s="10">
        <v>13</v>
      </c>
      <c r="G21" s="10">
        <v>14</v>
      </c>
      <c r="H21" s="10">
        <v>10</v>
      </c>
    </row>
    <row r="22" spans="2:8" x14ac:dyDescent="0.2">
      <c r="B22" t="s">
        <v>14</v>
      </c>
      <c r="C22" t="s">
        <v>24</v>
      </c>
      <c r="D22" s="10">
        <f>SUM(D17:D20)</f>
        <v>82</v>
      </c>
      <c r="E22" s="10">
        <f t="shared" ref="E22:H22" si="2">SUM(E17:E20)</f>
        <v>81</v>
      </c>
      <c r="F22" s="10">
        <f t="shared" si="2"/>
        <v>87</v>
      </c>
      <c r="G22" s="10">
        <f t="shared" si="2"/>
        <v>86</v>
      </c>
      <c r="H22" s="10">
        <f t="shared" si="2"/>
        <v>90</v>
      </c>
    </row>
    <row r="23" spans="2:8" x14ac:dyDescent="0.2">
      <c r="B23" t="s">
        <v>15</v>
      </c>
      <c r="C23" t="s">
        <v>28</v>
      </c>
      <c r="D23" s="11">
        <v>23</v>
      </c>
      <c r="E23" s="11">
        <v>25</v>
      </c>
      <c r="F23" s="11">
        <v>26</v>
      </c>
      <c r="G23" s="11">
        <v>30</v>
      </c>
      <c r="H23" s="11">
        <v>29</v>
      </c>
    </row>
    <row r="24" spans="2:8" x14ac:dyDescent="0.2">
      <c r="B24" t="s">
        <v>15</v>
      </c>
      <c r="C24" t="s">
        <v>9</v>
      </c>
      <c r="D24" s="11">
        <v>30</v>
      </c>
      <c r="E24" s="11">
        <v>24</v>
      </c>
      <c r="F24" s="11">
        <v>20</v>
      </c>
      <c r="G24" s="11">
        <v>21</v>
      </c>
      <c r="H24" s="11">
        <v>21</v>
      </c>
    </row>
    <row r="25" spans="2:8" x14ac:dyDescent="0.2">
      <c r="B25" t="s">
        <v>15</v>
      </c>
      <c r="C25" t="s">
        <v>10</v>
      </c>
      <c r="D25" s="11">
        <v>20</v>
      </c>
      <c r="E25" s="11">
        <v>19</v>
      </c>
      <c r="F25" s="11">
        <v>21</v>
      </c>
      <c r="G25" s="11">
        <v>22</v>
      </c>
      <c r="H25" s="11">
        <v>22</v>
      </c>
    </row>
    <row r="26" spans="2:8" x14ac:dyDescent="0.2">
      <c r="B26" t="s">
        <v>15</v>
      </c>
      <c r="C26" t="s">
        <v>31</v>
      </c>
      <c r="D26" s="11">
        <v>19</v>
      </c>
      <c r="E26" s="11">
        <v>20</v>
      </c>
      <c r="F26" s="11">
        <v>19</v>
      </c>
      <c r="G26" s="11">
        <v>19</v>
      </c>
      <c r="H26" s="11">
        <v>18</v>
      </c>
    </row>
    <row r="27" spans="2:8" x14ac:dyDescent="0.2">
      <c r="B27" t="s">
        <v>15</v>
      </c>
      <c r="C27" t="s">
        <v>12</v>
      </c>
      <c r="D27" s="11">
        <v>8</v>
      </c>
      <c r="E27" s="11">
        <v>12</v>
      </c>
      <c r="F27" s="11">
        <v>14</v>
      </c>
      <c r="G27" s="11">
        <v>8</v>
      </c>
      <c r="H27" s="11">
        <v>10</v>
      </c>
    </row>
    <row r="28" spans="2:8" x14ac:dyDescent="0.2">
      <c r="B28" t="s">
        <v>15</v>
      </c>
      <c r="C28" t="s">
        <v>24</v>
      </c>
      <c r="D28" s="10">
        <f>SUM(D23:D26)</f>
        <v>92</v>
      </c>
      <c r="E28" s="10">
        <f t="shared" ref="E28:H28" si="3">SUM(E23:E26)</f>
        <v>88</v>
      </c>
      <c r="F28" s="10">
        <f t="shared" si="3"/>
        <v>86</v>
      </c>
      <c r="G28" s="10">
        <f t="shared" si="3"/>
        <v>92</v>
      </c>
      <c r="H28" s="10">
        <f t="shared" si="3"/>
        <v>90</v>
      </c>
    </row>
    <row r="31" spans="2:8" x14ac:dyDescent="0.2">
      <c r="B31" s="14" t="s">
        <v>0</v>
      </c>
      <c r="C31" s="15" t="s">
        <v>1</v>
      </c>
      <c r="D31" s="16" t="s">
        <v>2</v>
      </c>
      <c r="E31" s="16" t="s">
        <v>3</v>
      </c>
      <c r="F31" s="16" t="s">
        <v>4</v>
      </c>
      <c r="G31" s="16" t="s">
        <v>5</v>
      </c>
      <c r="H31" s="17" t="s">
        <v>6</v>
      </c>
    </row>
    <row r="32" spans="2:8" x14ac:dyDescent="0.2">
      <c r="B32" t="str">
        <f>INDEX($K$4:$K$7,$J$4)</f>
        <v>JK Lakshmi Cement</v>
      </c>
      <c r="C32" t="s">
        <v>8</v>
      </c>
      <c r="D32">
        <f ca="1">OFFSET(D5,IF($J$4=1,0,IF($J$4=2,6,IF($J$4=3,12,18))),0)</f>
        <v>23</v>
      </c>
      <c r="E32">
        <f ca="1">OFFSET(E5,IF($J$4=1,0,IF($J$4=2,6,IF($J$4=3,12,18))),0)</f>
        <v>25</v>
      </c>
      <c r="F32">
        <f ca="1">OFFSET(F5,IF($J$4=1,0,IF($J$4=2,6,IF($J$4=3,12,18))),0)</f>
        <v>26</v>
      </c>
      <c r="G32">
        <f ca="1">OFFSET(G5,IF($J$4=1,0,IF($J$4=2,6,IF($J$4=3,12,18))),0)</f>
        <v>30</v>
      </c>
      <c r="H32">
        <f ca="1">OFFSET(H5,IF($J$4=1,0,IF($J$4=2,6,IF($J$4=3,12,18))),0)</f>
        <v>29</v>
      </c>
    </row>
    <row r="33" spans="2:8" x14ac:dyDescent="0.2">
      <c r="B33" t="str">
        <f>INDEX($K$4:$K$7,$J$4)</f>
        <v>JK Lakshmi Cement</v>
      </c>
      <c r="C33" t="s">
        <v>9</v>
      </c>
      <c r="D33">
        <f ca="1">OFFSET(D6,IF($J$4=1,0,IF($J$4=2,6,IF($J$4=3,12,18))),0)</f>
        <v>30</v>
      </c>
      <c r="E33">
        <f ca="1">OFFSET(E6,IF($J$4=1,0,IF($J$4=2,6,IF($J$4=3,12,18))),0)</f>
        <v>24</v>
      </c>
      <c r="F33">
        <f ca="1">OFFSET(F6,IF($J$4=1,0,IF($J$4=2,6,IF($J$4=3,12,18))),0)</f>
        <v>20</v>
      </c>
      <c r="G33">
        <f ca="1">OFFSET(G6,IF($J$4=1,0,IF($J$4=2,6,IF($J$4=3,12,18))),0)</f>
        <v>21</v>
      </c>
      <c r="H33">
        <f ca="1">OFFSET(H6,IF($J$4=1,0,IF($J$4=2,6,IF($J$4=3,12,18))),0)</f>
        <v>21</v>
      </c>
    </row>
    <row r="34" spans="2:8" x14ac:dyDescent="0.2">
      <c r="B34" t="str">
        <f>INDEX($K$4:$K$7,$J$4)</f>
        <v>JK Lakshmi Cement</v>
      </c>
      <c r="C34" t="s">
        <v>10</v>
      </c>
      <c r="D34">
        <f ca="1">OFFSET(D7,IF($J$4=1,0,IF($J$4=2,6,IF($J$4=3,12,18))),0)</f>
        <v>20</v>
      </c>
      <c r="E34">
        <f ca="1">OFFSET(E7,IF($J$4=1,0,IF($J$4=2,6,IF($J$4=3,12,18))),0)</f>
        <v>19</v>
      </c>
      <c r="F34">
        <f ca="1">OFFSET(F7,IF($J$4=1,0,IF($J$4=2,6,IF($J$4=3,12,18))),0)</f>
        <v>21</v>
      </c>
      <c r="G34">
        <f ca="1">OFFSET(G7,IF($J$4=1,0,IF($J$4=2,6,IF($J$4=3,12,18))),0)</f>
        <v>22</v>
      </c>
      <c r="H34">
        <f ca="1">OFFSET(H7,IF($J$4=1,0,IF($J$4=2,6,IF($J$4=3,12,18))),0)</f>
        <v>22</v>
      </c>
    </row>
    <row r="35" spans="2:8" x14ac:dyDescent="0.2">
      <c r="B35" t="str">
        <f>INDEX($K$4:$K$7,$J$4)</f>
        <v>JK Lakshmi Cement</v>
      </c>
      <c r="C35" t="s">
        <v>31</v>
      </c>
      <c r="D35">
        <f ca="1">OFFSET(D8,IF($J$4=1,0,IF($J$4=2,6,IF($J$4=3,12,18))),0)</f>
        <v>19</v>
      </c>
      <c r="E35">
        <f ca="1">OFFSET(E8,IF($J$4=1,0,IF($J$4=2,6,IF($J$4=3,12,18))),0)</f>
        <v>20</v>
      </c>
      <c r="F35">
        <f ca="1">OFFSET(F8,IF($J$4=1,0,IF($J$4=2,6,IF($J$4=3,12,18))),0)</f>
        <v>19</v>
      </c>
      <c r="G35">
        <f ca="1">OFFSET(G8,IF($J$4=1,0,IF($J$4=2,6,IF($J$4=3,12,18))),0)</f>
        <v>19</v>
      </c>
      <c r="H35">
        <f ca="1">OFFSET(H8,IF($J$4=1,0,IF($J$4=2,6,IF($J$4=3,12,18))),0)</f>
        <v>18</v>
      </c>
    </row>
    <row r="36" spans="2:8" x14ac:dyDescent="0.2">
      <c r="B36" t="str">
        <f>INDEX($K$4:$K$7,$J$4)</f>
        <v>JK Lakshmi Cement</v>
      </c>
      <c r="C36" t="s">
        <v>12</v>
      </c>
      <c r="D36">
        <f ca="1">OFFSET(D9,IF($J$4=1,0,IF($J$4=2,6,IF($J$4=3,12,18))),0)</f>
        <v>8</v>
      </c>
      <c r="E36">
        <f ca="1">OFFSET(E9,IF($J$4=1,0,IF($J$4=2,6,IF($J$4=3,12,18))),0)</f>
        <v>12</v>
      </c>
      <c r="F36">
        <f ca="1">OFFSET(F9,IF($J$4=1,0,IF($J$4=2,6,IF($J$4=3,12,18))),0)</f>
        <v>14</v>
      </c>
      <c r="G36">
        <f ca="1">OFFSET(G9,IF($J$4=1,0,IF($J$4=2,6,IF($J$4=3,12,18))),0)</f>
        <v>8</v>
      </c>
      <c r="H36">
        <f ca="1">OFFSET(H9,IF($J$4=1,0,IF($J$4=2,6,IF($J$4=3,12,18))),0)</f>
        <v>10</v>
      </c>
    </row>
    <row r="37" spans="2:8" x14ac:dyDescent="0.2">
      <c r="B37" t="str">
        <f>INDEX($K$4:$K$7,$J$4)</f>
        <v>JK Lakshmi Cement</v>
      </c>
      <c r="C37" t="s">
        <v>24</v>
      </c>
      <c r="D37">
        <f ca="1">OFFSET(D10,IF($J$4=1,0,IF($J$4=2,6,IF($J$4=3,12,18))),0)</f>
        <v>92</v>
      </c>
      <c r="E37">
        <f ca="1">OFFSET(E10,IF($J$4=1,0,IF($J$4=2,6,IF($J$4=3,12,18))),0)</f>
        <v>88</v>
      </c>
      <c r="F37">
        <f ca="1">OFFSET(F10,IF($J$4=1,0,IF($J$4=2,6,IF($J$4=3,12,18))),0)</f>
        <v>86</v>
      </c>
      <c r="G37">
        <f ca="1">OFFSET(G10,IF($J$4=1,0,IF($J$4=2,6,IF($J$4=3,12,18))),0)</f>
        <v>92</v>
      </c>
      <c r="H37">
        <f ca="1">OFFSET(H10,IF($J$4=1,0,IF($J$4=2,6,IF($J$4=3,12,18))),0)</f>
        <v>90</v>
      </c>
    </row>
    <row r="39" spans="2:8" x14ac:dyDescent="0.2">
      <c r="B39" t="str">
        <f>"Performance of "&amp;B32</f>
        <v>Performance of JK Lakshmi Cement</v>
      </c>
    </row>
    <row r="42" spans="2:8" x14ac:dyDescent="0.2">
      <c r="C42" s="14" t="s">
        <v>0</v>
      </c>
      <c r="D42" s="16" t="s">
        <v>2</v>
      </c>
      <c r="E42" s="16" t="s">
        <v>3</v>
      </c>
      <c r="F42" s="16" t="s">
        <v>4</v>
      </c>
      <c r="G42" s="16" t="s">
        <v>5</v>
      </c>
      <c r="H42" s="17" t="s">
        <v>6</v>
      </c>
    </row>
    <row r="43" spans="2:8" x14ac:dyDescent="0.2">
      <c r="C43" s="18" t="s">
        <v>7</v>
      </c>
      <c r="D43">
        <f ca="1">OFFSET(D5,$M$4-1,0)</f>
        <v>15</v>
      </c>
      <c r="E43">
        <f t="shared" ref="E43:H43" ca="1" si="4">OFFSET(E5,$M$4-1,0)</f>
        <v>18</v>
      </c>
      <c r="F43">
        <f t="shared" ca="1" si="4"/>
        <v>22</v>
      </c>
      <c r="G43">
        <f t="shared" ca="1" si="4"/>
        <v>20</v>
      </c>
      <c r="H43">
        <f t="shared" ca="1" si="4"/>
        <v>19</v>
      </c>
    </row>
    <row r="44" spans="2:8" x14ac:dyDescent="0.2">
      <c r="C44" s="18" t="s">
        <v>13</v>
      </c>
      <c r="D44">
        <f ca="1">OFFSET(D11,$M$4-1,0)</f>
        <v>16</v>
      </c>
      <c r="E44">
        <f t="shared" ref="E44:H44" ca="1" si="5">OFFSET(E11,$M$4-1,0)</f>
        <v>17</v>
      </c>
      <c r="F44">
        <f t="shared" ca="1" si="5"/>
        <v>18</v>
      </c>
      <c r="G44">
        <f t="shared" ca="1" si="5"/>
        <v>19</v>
      </c>
      <c r="H44">
        <f t="shared" ca="1" si="5"/>
        <v>18</v>
      </c>
    </row>
    <row r="45" spans="2:8" x14ac:dyDescent="0.2">
      <c r="C45" s="18" t="s">
        <v>14</v>
      </c>
      <c r="D45">
        <f ca="1">OFFSET(D17,$M$4-1,0)</f>
        <v>11</v>
      </c>
      <c r="E45">
        <f t="shared" ref="E45:H45" ca="1" si="6">OFFSET(E17,$M$4-1,0)</f>
        <v>9</v>
      </c>
      <c r="F45">
        <f t="shared" ca="1" si="6"/>
        <v>13</v>
      </c>
      <c r="G45">
        <f t="shared" ca="1" si="6"/>
        <v>12</v>
      </c>
      <c r="H45">
        <f t="shared" ca="1" si="6"/>
        <v>11</v>
      </c>
    </row>
    <row r="46" spans="2:8" x14ac:dyDescent="0.2">
      <c r="C46" s="18" t="s">
        <v>15</v>
      </c>
      <c r="D46">
        <f ca="1">OFFSET(D23,$M$4-1,0)</f>
        <v>23</v>
      </c>
      <c r="E46">
        <f t="shared" ref="E46:H46" ca="1" si="7">OFFSET(E23,$M$4-1,0)</f>
        <v>25</v>
      </c>
      <c r="F46">
        <f t="shared" ca="1" si="7"/>
        <v>26</v>
      </c>
      <c r="G46">
        <f t="shared" ca="1" si="7"/>
        <v>30</v>
      </c>
      <c r="H46">
        <f t="shared" ca="1" si="7"/>
        <v>29</v>
      </c>
    </row>
    <row r="48" spans="2:8" x14ac:dyDescent="0.2">
      <c r="B48" t="str">
        <f>"Comparison of "&amp;INDEX(N4:N10,M4)</f>
        <v>Comparison of Other variable costs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B1:AD24"/>
  <sheetViews>
    <sheetView showGridLines="0" workbookViewId="0">
      <selection activeCell="P16" sqref="P16"/>
    </sheetView>
  </sheetViews>
  <sheetFormatPr baseColWidth="10" defaultColWidth="8.83203125" defaultRowHeight="15" x14ac:dyDescent="0.2"/>
  <cols>
    <col min="1" max="1" width="3.1640625" customWidth="1"/>
    <col min="2" max="2" width="16.5" bestFit="1" customWidth="1"/>
    <col min="3" max="3" width="18.1640625" bestFit="1" customWidth="1"/>
    <col min="4" max="8" width="6.5" customWidth="1"/>
    <col min="10" max="10" width="19.83203125" customWidth="1"/>
    <col min="11" max="11" width="21" customWidth="1"/>
    <col min="12" max="15" width="10.5" customWidth="1"/>
    <col min="16" max="16" width="13.33203125" customWidth="1"/>
    <col min="17" max="20" width="10.5" customWidth="1"/>
    <col min="21" max="21" width="15.6640625" customWidth="1"/>
    <col min="22" max="25" width="10.5" customWidth="1"/>
    <col min="26" max="26" width="14.5" customWidth="1"/>
    <col min="27" max="30" width="10.5" customWidth="1"/>
    <col min="31" max="35" width="16.1640625" bestFit="1" customWidth="1"/>
  </cols>
  <sheetData>
    <row r="1" spans="2:30" s="8" customFormat="1" ht="42" customHeight="1" x14ac:dyDescent="0.2">
      <c r="B1" s="9" t="s">
        <v>23</v>
      </c>
    </row>
    <row r="4" spans="2:30" x14ac:dyDescent="0.2">
      <c r="B4" t="s">
        <v>0</v>
      </c>
      <c r="C4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K4" s="1" t="s">
        <v>26</v>
      </c>
    </row>
    <row r="5" spans="2:30" x14ac:dyDescent="0.2">
      <c r="B5" t="s">
        <v>7</v>
      </c>
      <c r="C5" t="s">
        <v>8</v>
      </c>
      <c r="D5" s="10">
        <v>15</v>
      </c>
      <c r="E5" s="10">
        <v>18</v>
      </c>
      <c r="F5" s="10">
        <v>22</v>
      </c>
      <c r="G5" s="10">
        <v>20</v>
      </c>
      <c r="H5" s="10">
        <v>19</v>
      </c>
      <c r="K5" t="s">
        <v>7</v>
      </c>
      <c r="P5" t="s">
        <v>14</v>
      </c>
      <c r="U5" t="s">
        <v>15</v>
      </c>
      <c r="Z5" t="s">
        <v>13</v>
      </c>
    </row>
    <row r="6" spans="2:30" x14ac:dyDescent="0.2">
      <c r="B6" t="s">
        <v>7</v>
      </c>
      <c r="C6" t="s">
        <v>9</v>
      </c>
      <c r="D6" s="10">
        <v>23</v>
      </c>
      <c r="E6" s="10">
        <v>21</v>
      </c>
      <c r="F6" s="10">
        <v>21</v>
      </c>
      <c r="G6" s="10">
        <v>21</v>
      </c>
      <c r="H6" s="10">
        <v>20</v>
      </c>
      <c r="J6" s="1" t="s">
        <v>25</v>
      </c>
      <c r="K6" t="s">
        <v>16</v>
      </c>
      <c r="L6" t="s">
        <v>17</v>
      </c>
      <c r="M6" t="s">
        <v>18</v>
      </c>
      <c r="N6" t="s">
        <v>19</v>
      </c>
      <c r="O6" t="s">
        <v>20</v>
      </c>
      <c r="P6" t="s">
        <v>16</v>
      </c>
      <c r="Q6" t="s">
        <v>17</v>
      </c>
      <c r="R6" t="s">
        <v>18</v>
      </c>
      <c r="S6" t="s">
        <v>19</v>
      </c>
      <c r="T6" t="s">
        <v>20</v>
      </c>
      <c r="U6" t="s">
        <v>16</v>
      </c>
      <c r="V6" t="s">
        <v>17</v>
      </c>
      <c r="W6" t="s">
        <v>18</v>
      </c>
      <c r="X6" t="s">
        <v>19</v>
      </c>
      <c r="Y6" t="s">
        <v>20</v>
      </c>
      <c r="Z6" t="s">
        <v>16</v>
      </c>
      <c r="AA6" t="s">
        <v>17</v>
      </c>
      <c r="AB6" t="s">
        <v>18</v>
      </c>
      <c r="AC6" t="s">
        <v>19</v>
      </c>
      <c r="AD6" t="s">
        <v>20</v>
      </c>
    </row>
    <row r="7" spans="2:30" x14ac:dyDescent="0.2">
      <c r="B7" t="s">
        <v>7</v>
      </c>
      <c r="C7" t="s">
        <v>10</v>
      </c>
      <c r="D7" s="10">
        <v>20</v>
      </c>
      <c r="E7" s="10">
        <v>20</v>
      </c>
      <c r="F7" s="10">
        <v>21</v>
      </c>
      <c r="G7" s="10">
        <v>22</v>
      </c>
      <c r="H7" s="10">
        <v>23</v>
      </c>
      <c r="J7" s="2" t="s">
        <v>11</v>
      </c>
      <c r="K7" s="3">
        <v>27</v>
      </c>
      <c r="L7" s="3">
        <v>26</v>
      </c>
      <c r="M7" s="3">
        <v>29</v>
      </c>
      <c r="N7" s="3">
        <v>29</v>
      </c>
      <c r="O7" s="3">
        <v>30</v>
      </c>
      <c r="P7" s="3">
        <v>25</v>
      </c>
      <c r="Q7" s="3">
        <v>25</v>
      </c>
      <c r="R7" s="3">
        <v>27</v>
      </c>
      <c r="S7" s="3">
        <v>27</v>
      </c>
      <c r="T7" s="3">
        <v>30</v>
      </c>
      <c r="U7" s="3">
        <v>19</v>
      </c>
      <c r="V7" s="3">
        <v>20</v>
      </c>
      <c r="W7" s="3">
        <v>19</v>
      </c>
      <c r="X7" s="3">
        <v>19</v>
      </c>
      <c r="Y7" s="3">
        <v>18</v>
      </c>
      <c r="Z7" s="3">
        <v>24</v>
      </c>
      <c r="AA7" s="3">
        <v>22</v>
      </c>
      <c r="AB7" s="3">
        <v>22</v>
      </c>
      <c r="AC7" s="3">
        <v>24</v>
      </c>
      <c r="AD7" s="3">
        <v>24</v>
      </c>
    </row>
    <row r="8" spans="2:30" x14ac:dyDescent="0.2">
      <c r="B8" t="s">
        <v>7</v>
      </c>
      <c r="C8" t="s">
        <v>11</v>
      </c>
      <c r="D8" s="10">
        <v>27</v>
      </c>
      <c r="E8" s="10">
        <v>26</v>
      </c>
      <c r="F8" s="10">
        <v>29</v>
      </c>
      <c r="G8" s="10">
        <v>29</v>
      </c>
      <c r="H8" s="10">
        <v>30</v>
      </c>
      <c r="J8" s="2" t="s">
        <v>10</v>
      </c>
      <c r="K8" s="3">
        <v>20</v>
      </c>
      <c r="L8" s="3">
        <v>20</v>
      </c>
      <c r="M8" s="3">
        <v>21</v>
      </c>
      <c r="N8" s="3">
        <v>22</v>
      </c>
      <c r="O8" s="3">
        <v>23</v>
      </c>
      <c r="P8" s="3">
        <v>23</v>
      </c>
      <c r="Q8" s="3">
        <v>23</v>
      </c>
      <c r="R8" s="3">
        <v>25</v>
      </c>
      <c r="S8" s="3">
        <v>24</v>
      </c>
      <c r="T8" s="3">
        <v>27</v>
      </c>
      <c r="U8" s="3">
        <v>20</v>
      </c>
      <c r="V8" s="3">
        <v>19</v>
      </c>
      <c r="W8" s="3">
        <v>21</v>
      </c>
      <c r="X8" s="3">
        <v>22</v>
      </c>
      <c r="Y8" s="3">
        <v>22</v>
      </c>
      <c r="Z8" s="3">
        <v>22</v>
      </c>
      <c r="AA8" s="3">
        <v>20</v>
      </c>
      <c r="AB8" s="3">
        <v>21</v>
      </c>
      <c r="AC8" s="3">
        <v>23</v>
      </c>
      <c r="AD8" s="3">
        <v>24</v>
      </c>
    </row>
    <row r="9" spans="2:30" x14ac:dyDescent="0.2">
      <c r="B9" t="s">
        <v>7</v>
      </c>
      <c r="C9" t="s">
        <v>12</v>
      </c>
      <c r="D9" s="10">
        <v>15</v>
      </c>
      <c r="E9" s="10">
        <v>15</v>
      </c>
      <c r="F9" s="10">
        <v>7</v>
      </c>
      <c r="G9" s="10">
        <v>8</v>
      </c>
      <c r="H9" s="10">
        <v>8</v>
      </c>
      <c r="J9" s="2" t="s">
        <v>8</v>
      </c>
      <c r="K9" s="3">
        <v>15</v>
      </c>
      <c r="L9" s="3">
        <v>18</v>
      </c>
      <c r="M9" s="3">
        <v>22</v>
      </c>
      <c r="N9" s="3">
        <v>20</v>
      </c>
      <c r="O9" s="3">
        <v>19</v>
      </c>
      <c r="P9" s="3">
        <v>11</v>
      </c>
      <c r="Q9" s="3">
        <v>9</v>
      </c>
      <c r="R9" s="3">
        <v>13</v>
      </c>
      <c r="S9" s="3">
        <v>12</v>
      </c>
      <c r="T9" s="3">
        <v>11</v>
      </c>
      <c r="U9" s="3">
        <v>23</v>
      </c>
      <c r="V9" s="3">
        <v>25</v>
      </c>
      <c r="W9" s="3">
        <v>26</v>
      </c>
      <c r="X9" s="3">
        <v>30</v>
      </c>
      <c r="Y9" s="3">
        <v>29</v>
      </c>
      <c r="Z9" s="3">
        <v>16</v>
      </c>
      <c r="AA9" s="3">
        <v>17</v>
      </c>
      <c r="AB9" s="3">
        <v>18</v>
      </c>
      <c r="AC9" s="3">
        <v>19</v>
      </c>
      <c r="AD9" s="3">
        <v>18</v>
      </c>
    </row>
    <row r="10" spans="2:30" x14ac:dyDescent="0.2">
      <c r="B10" t="s">
        <v>13</v>
      </c>
      <c r="C10" t="s">
        <v>8</v>
      </c>
      <c r="D10" s="10">
        <v>16</v>
      </c>
      <c r="E10" s="10">
        <v>17</v>
      </c>
      <c r="F10" s="10">
        <v>18</v>
      </c>
      <c r="G10" s="10">
        <v>19</v>
      </c>
      <c r="H10" s="10">
        <v>18</v>
      </c>
      <c r="J10" s="2" t="s">
        <v>9</v>
      </c>
      <c r="K10" s="3">
        <v>23</v>
      </c>
      <c r="L10" s="3">
        <v>21</v>
      </c>
      <c r="M10" s="3">
        <v>21</v>
      </c>
      <c r="N10" s="3">
        <v>21</v>
      </c>
      <c r="O10" s="3">
        <v>20</v>
      </c>
      <c r="P10" s="3">
        <v>23</v>
      </c>
      <c r="Q10" s="3">
        <v>24</v>
      </c>
      <c r="R10" s="3">
        <v>22</v>
      </c>
      <c r="S10" s="3">
        <v>23</v>
      </c>
      <c r="T10" s="3">
        <v>22</v>
      </c>
      <c r="U10" s="3">
        <v>30</v>
      </c>
      <c r="V10" s="3">
        <v>24</v>
      </c>
      <c r="W10" s="3">
        <v>20</v>
      </c>
      <c r="X10" s="3">
        <v>21</v>
      </c>
      <c r="Y10" s="3">
        <v>21</v>
      </c>
      <c r="Z10" s="3">
        <v>23</v>
      </c>
      <c r="AA10" s="3">
        <v>24</v>
      </c>
      <c r="AB10" s="3">
        <v>21</v>
      </c>
      <c r="AC10" s="3">
        <v>20</v>
      </c>
      <c r="AD10" s="3">
        <v>21</v>
      </c>
    </row>
    <row r="11" spans="2:30" x14ac:dyDescent="0.2">
      <c r="B11" t="s">
        <v>13</v>
      </c>
      <c r="C11" t="s">
        <v>9</v>
      </c>
      <c r="D11" s="10">
        <v>23</v>
      </c>
      <c r="E11" s="10">
        <v>24</v>
      </c>
      <c r="F11" s="10">
        <v>21</v>
      </c>
      <c r="G11" s="10">
        <v>20</v>
      </c>
      <c r="H11" s="10">
        <v>21</v>
      </c>
      <c r="J11" s="2" t="s">
        <v>12</v>
      </c>
      <c r="K11" s="3">
        <v>15</v>
      </c>
      <c r="L11" s="3">
        <v>15</v>
      </c>
      <c r="M11" s="3">
        <v>7</v>
      </c>
      <c r="N11" s="3">
        <v>8</v>
      </c>
      <c r="O11" s="3">
        <v>8</v>
      </c>
      <c r="P11" s="3">
        <v>18</v>
      </c>
      <c r="Q11" s="3">
        <v>19</v>
      </c>
      <c r="R11" s="3">
        <v>13</v>
      </c>
      <c r="S11" s="3">
        <v>14</v>
      </c>
      <c r="T11" s="3">
        <v>10</v>
      </c>
      <c r="U11" s="3">
        <v>8</v>
      </c>
      <c r="V11" s="3">
        <v>12</v>
      </c>
      <c r="W11" s="3">
        <v>14</v>
      </c>
      <c r="X11" s="3">
        <v>8</v>
      </c>
      <c r="Y11" s="3">
        <v>10</v>
      </c>
      <c r="Z11" s="3">
        <v>17</v>
      </c>
      <c r="AA11" s="3">
        <v>17</v>
      </c>
      <c r="AB11" s="3">
        <v>8</v>
      </c>
      <c r="AC11" s="3">
        <v>9</v>
      </c>
      <c r="AD11" s="3">
        <v>9</v>
      </c>
    </row>
    <row r="12" spans="2:30" x14ac:dyDescent="0.2">
      <c r="B12" t="s">
        <v>13</v>
      </c>
      <c r="C12" t="s">
        <v>10</v>
      </c>
      <c r="D12" s="10">
        <v>22</v>
      </c>
      <c r="E12" s="10">
        <v>20</v>
      </c>
      <c r="F12" s="10">
        <v>21</v>
      </c>
      <c r="G12" s="10">
        <v>23</v>
      </c>
      <c r="H12" s="10">
        <v>24</v>
      </c>
    </row>
    <row r="13" spans="2:30" x14ac:dyDescent="0.2">
      <c r="B13" t="s">
        <v>13</v>
      </c>
      <c r="C13" t="s">
        <v>11</v>
      </c>
      <c r="D13" s="10">
        <v>24</v>
      </c>
      <c r="E13" s="10">
        <v>22</v>
      </c>
      <c r="F13" s="10">
        <v>22</v>
      </c>
      <c r="G13" s="10">
        <v>24</v>
      </c>
      <c r="H13" s="10">
        <v>24</v>
      </c>
    </row>
    <row r="14" spans="2:30" x14ac:dyDescent="0.2">
      <c r="B14" t="s">
        <v>13</v>
      </c>
      <c r="C14" t="s">
        <v>12</v>
      </c>
      <c r="D14" s="10">
        <v>17</v>
      </c>
      <c r="E14" s="10">
        <v>17</v>
      </c>
      <c r="F14" s="10">
        <v>8</v>
      </c>
      <c r="G14" s="10">
        <v>9</v>
      </c>
      <c r="H14" s="10">
        <v>9</v>
      </c>
    </row>
    <row r="15" spans="2:30" x14ac:dyDescent="0.2">
      <c r="B15" t="s">
        <v>14</v>
      </c>
      <c r="C15" t="s">
        <v>8</v>
      </c>
      <c r="D15" s="10">
        <v>11</v>
      </c>
      <c r="E15" s="10">
        <v>9</v>
      </c>
      <c r="F15" s="10">
        <v>13</v>
      </c>
      <c r="G15" s="10">
        <v>12</v>
      </c>
      <c r="H15" s="10">
        <v>11</v>
      </c>
    </row>
    <row r="16" spans="2:30" x14ac:dyDescent="0.2">
      <c r="B16" t="s">
        <v>14</v>
      </c>
      <c r="C16" t="s">
        <v>9</v>
      </c>
      <c r="D16" s="10">
        <v>23</v>
      </c>
      <c r="E16" s="10">
        <v>24</v>
      </c>
      <c r="F16" s="10">
        <v>22</v>
      </c>
      <c r="G16" s="10">
        <v>23</v>
      </c>
      <c r="H16" s="10">
        <v>22</v>
      </c>
      <c r="P16">
        <v>2011</v>
      </c>
      <c r="Q16">
        <v>2012</v>
      </c>
      <c r="R16">
        <v>2013</v>
      </c>
      <c r="S16">
        <v>2014</v>
      </c>
      <c r="T16">
        <v>2015</v>
      </c>
      <c r="U16">
        <v>2011</v>
      </c>
      <c r="V16">
        <v>2012</v>
      </c>
      <c r="W16">
        <v>2013</v>
      </c>
      <c r="X16">
        <v>2014</v>
      </c>
      <c r="Y16">
        <v>2015</v>
      </c>
      <c r="Z16">
        <v>2011</v>
      </c>
      <c r="AA16">
        <v>2012</v>
      </c>
      <c r="AB16">
        <v>2013</v>
      </c>
      <c r="AC16">
        <v>2014</v>
      </c>
      <c r="AD16">
        <v>2015</v>
      </c>
    </row>
    <row r="17" spans="2:30" x14ac:dyDescent="0.2">
      <c r="B17" t="s">
        <v>14</v>
      </c>
      <c r="C17" t="s">
        <v>10</v>
      </c>
      <c r="D17" s="10">
        <v>23</v>
      </c>
      <c r="E17" s="10">
        <v>23</v>
      </c>
      <c r="F17" s="10">
        <v>25</v>
      </c>
      <c r="G17" s="10">
        <v>24</v>
      </c>
      <c r="H17" s="10">
        <v>27</v>
      </c>
      <c r="P17" s="6">
        <v>1</v>
      </c>
      <c r="Q17" s="6">
        <f>Q7/$P7</f>
        <v>1</v>
      </c>
      <c r="R17" s="6">
        <f t="shared" ref="R17:T17" si="0">R7/$P7</f>
        <v>1.08</v>
      </c>
      <c r="S17" s="6">
        <f t="shared" si="0"/>
        <v>1.08</v>
      </c>
      <c r="T17" s="6">
        <f t="shared" si="0"/>
        <v>1.2</v>
      </c>
      <c r="U17" s="6">
        <v>1</v>
      </c>
      <c r="V17" s="6">
        <f>V7/$U7</f>
        <v>1.0526315789473684</v>
      </c>
      <c r="W17" s="6">
        <f t="shared" ref="W17:Y17" si="1">W7/$U7</f>
        <v>1</v>
      </c>
      <c r="X17" s="6">
        <f t="shared" si="1"/>
        <v>1</v>
      </c>
      <c r="Y17" s="6">
        <f t="shared" si="1"/>
        <v>0.94736842105263153</v>
      </c>
      <c r="Z17" s="6">
        <v>1</v>
      </c>
      <c r="AA17" s="6">
        <f>AA7/$Z7</f>
        <v>0.91666666666666663</v>
      </c>
      <c r="AB17" s="6">
        <f t="shared" ref="AB17:AD17" si="2">AB7/$Z7</f>
        <v>0.91666666666666663</v>
      </c>
      <c r="AC17" s="6">
        <f t="shared" si="2"/>
        <v>1</v>
      </c>
      <c r="AD17" s="6">
        <f t="shared" si="2"/>
        <v>1</v>
      </c>
    </row>
    <row r="18" spans="2:30" x14ac:dyDescent="0.2">
      <c r="B18" t="s">
        <v>14</v>
      </c>
      <c r="C18" t="s">
        <v>11</v>
      </c>
      <c r="D18" s="10">
        <v>25</v>
      </c>
      <c r="E18" s="10">
        <v>25</v>
      </c>
      <c r="F18" s="10">
        <v>27</v>
      </c>
      <c r="G18" s="10">
        <v>27</v>
      </c>
      <c r="H18" s="10">
        <v>30</v>
      </c>
      <c r="P18" s="6">
        <v>1</v>
      </c>
      <c r="Q18" s="6">
        <f t="shared" ref="Q18:T18" si="3">Q8/$P8</f>
        <v>1</v>
      </c>
      <c r="R18" s="6">
        <f t="shared" si="3"/>
        <v>1.0869565217391304</v>
      </c>
      <c r="S18" s="6">
        <f t="shared" si="3"/>
        <v>1.0434782608695652</v>
      </c>
      <c r="T18" s="6">
        <f t="shared" si="3"/>
        <v>1.173913043478261</v>
      </c>
      <c r="U18" s="6">
        <v>1</v>
      </c>
      <c r="V18" s="6">
        <f t="shared" ref="V18:Y18" si="4">V8/$U8</f>
        <v>0.95</v>
      </c>
      <c r="W18" s="6">
        <f t="shared" si="4"/>
        <v>1.05</v>
      </c>
      <c r="X18" s="6">
        <f t="shared" si="4"/>
        <v>1.1000000000000001</v>
      </c>
      <c r="Y18" s="6">
        <f t="shared" si="4"/>
        <v>1.1000000000000001</v>
      </c>
      <c r="Z18" s="6">
        <v>1</v>
      </c>
      <c r="AA18" s="6">
        <f t="shared" ref="AA18:AD18" si="5">AA8/$Z8</f>
        <v>0.90909090909090906</v>
      </c>
      <c r="AB18" s="6">
        <f t="shared" si="5"/>
        <v>0.95454545454545459</v>
      </c>
      <c r="AC18" s="6">
        <f t="shared" si="5"/>
        <v>1.0454545454545454</v>
      </c>
      <c r="AD18" s="6">
        <f t="shared" si="5"/>
        <v>1.0909090909090908</v>
      </c>
    </row>
    <row r="19" spans="2:30" x14ac:dyDescent="0.2">
      <c r="B19" t="s">
        <v>14</v>
      </c>
      <c r="C19" t="s">
        <v>12</v>
      </c>
      <c r="D19" s="10">
        <v>18</v>
      </c>
      <c r="E19" s="10">
        <v>19</v>
      </c>
      <c r="F19" s="10">
        <v>13</v>
      </c>
      <c r="G19" s="10">
        <v>14</v>
      </c>
      <c r="H19" s="10">
        <v>10</v>
      </c>
      <c r="P19" s="6">
        <v>1</v>
      </c>
      <c r="Q19" s="6">
        <f t="shared" ref="Q19:T19" si="6">Q9/$P9</f>
        <v>0.81818181818181823</v>
      </c>
      <c r="R19" s="6">
        <f t="shared" si="6"/>
        <v>1.1818181818181819</v>
      </c>
      <c r="S19" s="6">
        <f t="shared" si="6"/>
        <v>1.0909090909090908</v>
      </c>
      <c r="T19" s="6">
        <f t="shared" si="6"/>
        <v>1</v>
      </c>
      <c r="U19" s="6">
        <v>1</v>
      </c>
      <c r="V19" s="6">
        <f t="shared" ref="V19:Y19" si="7">V9/$U9</f>
        <v>1.0869565217391304</v>
      </c>
      <c r="W19" s="6">
        <f t="shared" si="7"/>
        <v>1.1304347826086956</v>
      </c>
      <c r="X19" s="6">
        <f t="shared" si="7"/>
        <v>1.3043478260869565</v>
      </c>
      <c r="Y19" s="6">
        <f t="shared" si="7"/>
        <v>1.2608695652173914</v>
      </c>
      <c r="Z19" s="6">
        <v>1</v>
      </c>
      <c r="AA19" s="6">
        <f t="shared" ref="AA19:AD19" si="8">AA9/$Z9</f>
        <v>1.0625</v>
      </c>
      <c r="AB19" s="6">
        <f t="shared" si="8"/>
        <v>1.125</v>
      </c>
      <c r="AC19" s="6">
        <f t="shared" si="8"/>
        <v>1.1875</v>
      </c>
      <c r="AD19" s="6">
        <f t="shared" si="8"/>
        <v>1.125</v>
      </c>
    </row>
    <row r="20" spans="2:30" x14ac:dyDescent="0.2">
      <c r="B20" t="s">
        <v>15</v>
      </c>
      <c r="C20" t="s">
        <v>8</v>
      </c>
      <c r="D20" s="11">
        <v>23</v>
      </c>
      <c r="E20" s="11">
        <v>25</v>
      </c>
      <c r="F20" s="11">
        <v>26</v>
      </c>
      <c r="G20" s="11">
        <v>30</v>
      </c>
      <c r="H20" s="11">
        <v>29</v>
      </c>
      <c r="P20" s="6">
        <v>1</v>
      </c>
      <c r="Q20" s="6">
        <f t="shared" ref="Q20:T20" si="9">Q10/$P10</f>
        <v>1.0434782608695652</v>
      </c>
      <c r="R20" s="6">
        <f t="shared" si="9"/>
        <v>0.95652173913043481</v>
      </c>
      <c r="S20" s="6">
        <f t="shared" si="9"/>
        <v>1</v>
      </c>
      <c r="T20" s="6">
        <f t="shared" si="9"/>
        <v>0.95652173913043481</v>
      </c>
      <c r="U20" s="6">
        <v>1</v>
      </c>
      <c r="V20" s="6">
        <f t="shared" ref="V20:Y20" si="10">V10/$U10</f>
        <v>0.8</v>
      </c>
      <c r="W20" s="6">
        <f t="shared" si="10"/>
        <v>0.66666666666666663</v>
      </c>
      <c r="X20" s="6">
        <f t="shared" si="10"/>
        <v>0.7</v>
      </c>
      <c r="Y20" s="6">
        <f t="shared" si="10"/>
        <v>0.7</v>
      </c>
      <c r="Z20" s="6">
        <v>1</v>
      </c>
      <c r="AA20" s="6">
        <f t="shared" ref="AA20:AD20" si="11">AA10/$Z10</f>
        <v>1.0434782608695652</v>
      </c>
      <c r="AB20" s="6">
        <f t="shared" si="11"/>
        <v>0.91304347826086951</v>
      </c>
      <c r="AC20" s="6">
        <f t="shared" si="11"/>
        <v>0.86956521739130432</v>
      </c>
      <c r="AD20" s="6">
        <f t="shared" si="11"/>
        <v>0.91304347826086951</v>
      </c>
    </row>
    <row r="21" spans="2:30" x14ac:dyDescent="0.2">
      <c r="B21" t="s">
        <v>15</v>
      </c>
      <c r="C21" t="s">
        <v>9</v>
      </c>
      <c r="D21" s="11">
        <v>30</v>
      </c>
      <c r="E21" s="11">
        <v>24</v>
      </c>
      <c r="F21" s="11">
        <v>20</v>
      </c>
      <c r="G21" s="11">
        <v>21</v>
      </c>
      <c r="H21" s="11">
        <v>21</v>
      </c>
      <c r="P21" s="6">
        <v>1</v>
      </c>
      <c r="Q21" s="6">
        <f t="shared" ref="Q21:T21" si="12">Q11/$P11</f>
        <v>1.0555555555555556</v>
      </c>
      <c r="R21" s="6">
        <f t="shared" si="12"/>
        <v>0.72222222222222221</v>
      </c>
      <c r="S21" s="6">
        <f t="shared" si="12"/>
        <v>0.77777777777777779</v>
      </c>
      <c r="T21" s="6">
        <f t="shared" si="12"/>
        <v>0.55555555555555558</v>
      </c>
      <c r="U21" s="6">
        <v>1</v>
      </c>
      <c r="V21" s="6">
        <f t="shared" ref="V21:Y21" si="13">V11/$U11</f>
        <v>1.5</v>
      </c>
      <c r="W21" s="6">
        <f t="shared" si="13"/>
        <v>1.75</v>
      </c>
      <c r="X21" s="6">
        <f t="shared" si="13"/>
        <v>1</v>
      </c>
      <c r="Y21" s="6">
        <f t="shared" si="13"/>
        <v>1.25</v>
      </c>
      <c r="Z21" s="6">
        <v>1</v>
      </c>
      <c r="AA21" s="6">
        <f t="shared" ref="AA21:AD21" si="14">AA11/$Z11</f>
        <v>1</v>
      </c>
      <c r="AB21" s="6">
        <f t="shared" si="14"/>
        <v>0.47058823529411764</v>
      </c>
      <c r="AC21" s="6">
        <f t="shared" si="14"/>
        <v>0.52941176470588236</v>
      </c>
      <c r="AD21" s="6">
        <f t="shared" si="14"/>
        <v>0.52941176470588236</v>
      </c>
    </row>
    <row r="22" spans="2:30" x14ac:dyDescent="0.2">
      <c r="B22" t="s">
        <v>15</v>
      </c>
      <c r="C22" t="s">
        <v>10</v>
      </c>
      <c r="D22" s="11">
        <v>20</v>
      </c>
      <c r="E22" s="11">
        <v>19</v>
      </c>
      <c r="F22" s="11">
        <v>21</v>
      </c>
      <c r="G22" s="11">
        <v>22</v>
      </c>
      <c r="H22" s="11">
        <v>22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x14ac:dyDescent="0.2">
      <c r="B23" t="s">
        <v>15</v>
      </c>
      <c r="C23" t="s">
        <v>11</v>
      </c>
      <c r="D23" s="11">
        <v>19</v>
      </c>
      <c r="E23" s="11">
        <v>20</v>
      </c>
      <c r="F23" s="11">
        <v>19</v>
      </c>
      <c r="G23" s="11">
        <v>19</v>
      </c>
      <c r="H23" s="11">
        <v>18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x14ac:dyDescent="0.2">
      <c r="B24" t="s">
        <v>15</v>
      </c>
      <c r="C24" t="s">
        <v>12</v>
      </c>
      <c r="D24" s="11">
        <v>8</v>
      </c>
      <c r="E24" s="11">
        <v>12</v>
      </c>
      <c r="F24" s="11">
        <v>14</v>
      </c>
      <c r="G24" s="11">
        <v>8</v>
      </c>
      <c r="H24" s="11">
        <v>10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</sheetData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B2:I19"/>
  <sheetViews>
    <sheetView showGridLines="0" workbookViewId="0">
      <selection activeCell="B5" sqref="B5"/>
    </sheetView>
  </sheetViews>
  <sheetFormatPr baseColWidth="10" defaultColWidth="8.83203125" defaultRowHeight="15" x14ac:dyDescent="0.2"/>
  <cols>
    <col min="1" max="1" width="2.5" customWidth="1"/>
    <col min="2" max="2" width="20.1640625" customWidth="1"/>
    <col min="3" max="3" width="16.6640625" customWidth="1"/>
    <col min="4" max="4" width="1.83203125" customWidth="1"/>
    <col min="5" max="5" width="16.6640625" customWidth="1"/>
    <col min="6" max="6" width="1.83203125" customWidth="1"/>
    <col min="7" max="7" width="16.6640625" customWidth="1"/>
    <col min="8" max="8" width="1.83203125" customWidth="1"/>
    <col min="9" max="9" width="16.6640625" customWidth="1"/>
  </cols>
  <sheetData>
    <row r="2" spans="2:9" ht="34.75" customHeight="1" x14ac:dyDescent="0.2">
      <c r="B2" s="12" t="s">
        <v>21</v>
      </c>
      <c r="C2" s="13"/>
      <c r="D2" s="13"/>
      <c r="E2" s="13"/>
      <c r="F2" s="13"/>
      <c r="G2" s="13"/>
      <c r="H2" s="13"/>
      <c r="I2" s="13"/>
    </row>
    <row r="3" spans="2:9" ht="9.5" customHeight="1" x14ac:dyDescent="0.2"/>
    <row r="4" spans="2:9" ht="24" customHeight="1" x14ac:dyDescent="0.2">
      <c r="B4" s="4"/>
      <c r="C4" s="7" t="s">
        <v>7</v>
      </c>
      <c r="E4" s="7" t="s">
        <v>14</v>
      </c>
      <c r="G4" s="7" t="s">
        <v>15</v>
      </c>
      <c r="I4" s="7" t="s">
        <v>13</v>
      </c>
    </row>
    <row r="5" spans="2:9" ht="24" customHeight="1" x14ac:dyDescent="0.2">
      <c r="B5" s="5" t="str">
        <f>'Data &amp; Pivot'!J7</f>
        <v>Fixed Cost</v>
      </c>
      <c r="C5" s="5"/>
      <c r="E5" s="5"/>
      <c r="G5" s="5"/>
      <c r="I5" s="5"/>
    </row>
    <row r="6" spans="2:9" ht="24" customHeight="1" x14ac:dyDescent="0.2">
      <c r="B6" s="5" t="str">
        <f>'Data &amp; Pivot'!J8</f>
        <v>Freight &amp; Forwarding</v>
      </c>
      <c r="C6" s="5"/>
      <c r="E6" s="5"/>
      <c r="G6" s="5"/>
      <c r="I6" s="5"/>
    </row>
    <row r="7" spans="2:9" ht="24" customHeight="1" x14ac:dyDescent="0.2">
      <c r="B7" s="5" t="str">
        <f>'Data &amp; Pivot'!J9</f>
        <v>Other variable cost</v>
      </c>
      <c r="C7" s="5"/>
      <c r="E7" s="5"/>
      <c r="G7" s="5"/>
      <c r="I7" s="5"/>
    </row>
    <row r="8" spans="2:9" ht="24" customHeight="1" x14ac:dyDescent="0.2">
      <c r="B8" s="5" t="str">
        <f>'Data &amp; Pivot'!J10</f>
        <v>Power &amp; Fuel</v>
      </c>
      <c r="C8" s="5"/>
      <c r="E8" s="5"/>
      <c r="G8" s="5"/>
      <c r="I8" s="5"/>
    </row>
    <row r="9" spans="2:9" ht="24" customHeight="1" x14ac:dyDescent="0.2">
      <c r="B9" s="5" t="str">
        <f>'Data &amp; Pivot'!J11</f>
        <v>Profit</v>
      </c>
      <c r="C9" s="5"/>
      <c r="E9" s="5"/>
      <c r="G9" s="5"/>
      <c r="I9" s="5"/>
    </row>
    <row r="10" spans="2:9" ht="24" customHeight="1" x14ac:dyDescent="0.2"/>
    <row r="12" spans="2:9" ht="34.75" customHeight="1" x14ac:dyDescent="0.2">
      <c r="B12" s="12" t="s">
        <v>22</v>
      </c>
      <c r="C12" s="13"/>
      <c r="D12" s="13"/>
      <c r="E12" s="13"/>
      <c r="F12" s="13"/>
      <c r="G12" s="13"/>
      <c r="H12" s="13"/>
      <c r="I12" s="13"/>
    </row>
    <row r="13" spans="2:9" ht="9.5" customHeight="1" x14ac:dyDescent="0.2"/>
    <row r="14" spans="2:9" ht="24" customHeight="1" x14ac:dyDescent="0.2">
      <c r="C14" s="7" t="str">
        <f>C4</f>
        <v>ACC Ltd</v>
      </c>
      <c r="E14" s="7" t="str">
        <f>E4</f>
        <v>Ambuja Cement</v>
      </c>
      <c r="G14" s="7" t="str">
        <f>G4</f>
        <v>JK Lakshmi Cement</v>
      </c>
      <c r="I14" s="7" t="str">
        <f>I4</f>
        <v>Ultratech Cement</v>
      </c>
    </row>
    <row r="15" spans="2:9" ht="24" customHeight="1" x14ac:dyDescent="0.2">
      <c r="B15" s="5" t="str">
        <f>B5</f>
        <v>Fixed Cost</v>
      </c>
      <c r="C15" s="5"/>
      <c r="E15" s="5"/>
      <c r="G15" s="5"/>
      <c r="I15" s="5"/>
    </row>
    <row r="16" spans="2:9" ht="24" customHeight="1" x14ac:dyDescent="0.2">
      <c r="B16" s="5" t="str">
        <f t="shared" ref="B16:B19" si="0">B6</f>
        <v>Freight &amp; Forwarding</v>
      </c>
      <c r="C16" s="5"/>
      <c r="E16" s="5"/>
      <c r="G16" s="5"/>
      <c r="I16" s="5"/>
    </row>
    <row r="17" spans="2:9" ht="24" customHeight="1" x14ac:dyDescent="0.2">
      <c r="B17" s="5" t="str">
        <f t="shared" si="0"/>
        <v>Other variable cost</v>
      </c>
      <c r="C17" s="5"/>
      <c r="E17" s="5"/>
      <c r="G17" s="5"/>
      <c r="I17" s="5"/>
    </row>
    <row r="18" spans="2:9" ht="24" customHeight="1" x14ac:dyDescent="0.2">
      <c r="B18" s="5" t="str">
        <f t="shared" si="0"/>
        <v>Power &amp; Fuel</v>
      </c>
      <c r="C18" s="5"/>
      <c r="E18" s="5"/>
      <c r="G18" s="5"/>
      <c r="I18" s="5"/>
    </row>
    <row r="19" spans="2:9" ht="24" customHeight="1" x14ac:dyDescent="0.2">
      <c r="B19" s="5" t="str">
        <f t="shared" si="0"/>
        <v>Profit</v>
      </c>
      <c r="C19" s="5"/>
      <c r="E19" s="5"/>
      <c r="G19" s="5"/>
      <c r="I19" s="5"/>
    </row>
  </sheetData>
  <mergeCells count="2">
    <mergeCell ref="B2:I2"/>
    <mergeCell ref="B12:I1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2.25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Pivot'!K7:O7</xm:f>
              <xm:sqref>C5</xm:sqref>
            </x14:sparkline>
            <x14:sparkline>
              <xm:f>'Data &amp; Pivot'!Z7:AD7</xm:f>
              <xm:sqref>I5</xm:sqref>
            </x14:sparkline>
            <x14:sparkline>
              <xm:f>'Data &amp; Pivot'!Z8:AD8</xm:f>
              <xm:sqref>I6</xm:sqref>
            </x14:sparkline>
            <x14:sparkline>
              <xm:f>'Data &amp; Pivot'!Z9:AD9</xm:f>
              <xm:sqref>I7</xm:sqref>
            </x14:sparkline>
            <x14:sparkline>
              <xm:f>'Data &amp; Pivot'!Z10:AD10</xm:f>
              <xm:sqref>I8</xm:sqref>
            </x14:sparkline>
            <x14:sparkline>
              <xm:f>'Data &amp; Pivot'!Z11:AD11</xm:f>
              <xm:sqref>I9</xm:sqref>
            </x14:sparkline>
            <x14:sparkline>
              <xm:f>'Data &amp; Pivot'!U7:Y7</xm:f>
              <xm:sqref>G5</xm:sqref>
            </x14:sparkline>
            <x14:sparkline>
              <xm:f>'Data &amp; Pivot'!U8:Y8</xm:f>
              <xm:sqref>G6</xm:sqref>
            </x14:sparkline>
            <x14:sparkline>
              <xm:f>'Data &amp; Pivot'!U9:Y9</xm:f>
              <xm:sqref>G7</xm:sqref>
            </x14:sparkline>
            <x14:sparkline>
              <xm:f>'Data &amp; Pivot'!U10:Y10</xm:f>
              <xm:sqref>G8</xm:sqref>
            </x14:sparkline>
            <x14:sparkline>
              <xm:f>'Data &amp; Pivot'!U11:Y11</xm:f>
              <xm:sqref>G9</xm:sqref>
            </x14:sparkline>
            <x14:sparkline>
              <xm:f>'Data &amp; Pivot'!P7:T7</xm:f>
              <xm:sqref>E5</xm:sqref>
            </x14:sparkline>
            <x14:sparkline>
              <xm:f>'Data &amp; Pivot'!P8:T8</xm:f>
              <xm:sqref>E6</xm:sqref>
            </x14:sparkline>
            <x14:sparkline>
              <xm:f>'Data &amp; Pivot'!P9:T9</xm:f>
              <xm:sqref>E7</xm:sqref>
            </x14:sparkline>
            <x14:sparkline>
              <xm:f>'Data &amp; Pivot'!P10:T10</xm:f>
              <xm:sqref>E8</xm:sqref>
            </x14:sparkline>
            <x14:sparkline>
              <xm:f>'Data &amp; Pivot'!P11:T11</xm:f>
              <xm:sqref>E9</xm:sqref>
            </x14:sparkline>
            <x14:sparkline>
              <xm:f>'Data &amp; Pivot'!K8:O8</xm:f>
              <xm:sqref>C6</xm:sqref>
            </x14:sparkline>
            <x14:sparkline>
              <xm:f>'Data &amp; Pivot'!K9:O9</xm:f>
              <xm:sqref>C7</xm:sqref>
            </x14:sparkline>
            <x14:sparkline>
              <xm:f>'Data &amp; Pivot'!K10:O10</xm:f>
              <xm:sqref>C8</xm:sqref>
            </x14:sparkline>
            <x14:sparkline>
              <xm:f>'Data &amp; Pivot'!K11:O11</xm:f>
              <xm:sqref>C9</xm:sqref>
            </x14:sparkline>
          </x14:sparklines>
        </x14:sparklineGroup>
        <x14:sparklineGroup manualMax="0"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Pivot'!K17:O17</xm:f>
              <xm:sqref>C15</xm:sqref>
            </x14:sparkline>
            <x14:sparkline>
              <xm:f>'Data &amp; Pivot'!Z17:AD17</xm:f>
              <xm:sqref>I15</xm:sqref>
            </x14:sparkline>
            <x14:sparkline>
              <xm:f>'Data &amp; Pivot'!Z18:AD18</xm:f>
              <xm:sqref>I16</xm:sqref>
            </x14:sparkline>
            <x14:sparkline>
              <xm:f>'Data &amp; Pivot'!Z19:AD19</xm:f>
              <xm:sqref>I17</xm:sqref>
            </x14:sparkline>
            <x14:sparkline>
              <xm:f>'Data &amp; Pivot'!Z20:AD20</xm:f>
              <xm:sqref>I18</xm:sqref>
            </x14:sparkline>
            <x14:sparkline>
              <xm:f>'Data &amp; Pivot'!Z21:AD21</xm:f>
              <xm:sqref>I19</xm:sqref>
            </x14:sparkline>
            <x14:sparkline>
              <xm:f>'Data &amp; Pivot'!U17:Y17</xm:f>
              <xm:sqref>G15</xm:sqref>
            </x14:sparkline>
            <x14:sparkline>
              <xm:f>'Data &amp; Pivot'!U18:Y18</xm:f>
              <xm:sqref>G16</xm:sqref>
            </x14:sparkline>
            <x14:sparkline>
              <xm:f>'Data &amp; Pivot'!U19:Y19</xm:f>
              <xm:sqref>G17</xm:sqref>
            </x14:sparkline>
            <x14:sparkline>
              <xm:f>'Data &amp; Pivot'!U20:Y20</xm:f>
              <xm:sqref>G18</xm:sqref>
            </x14:sparkline>
            <x14:sparkline>
              <xm:f>'Data &amp; Pivot'!U21:Y21</xm:f>
              <xm:sqref>G19</xm:sqref>
            </x14:sparkline>
            <x14:sparkline>
              <xm:f>'Data &amp; Pivot'!P17:T17</xm:f>
              <xm:sqref>E15</xm:sqref>
            </x14:sparkline>
            <x14:sparkline>
              <xm:f>'Data &amp; Pivot'!P18:T18</xm:f>
              <xm:sqref>E16</xm:sqref>
            </x14:sparkline>
            <x14:sparkline>
              <xm:f>'Data &amp; Pivot'!P19:T19</xm:f>
              <xm:sqref>E17</xm:sqref>
            </x14:sparkline>
            <x14:sparkline>
              <xm:f>'Data &amp; Pivot'!P20:T20</xm:f>
              <xm:sqref>E18</xm:sqref>
            </x14:sparkline>
            <x14:sparkline>
              <xm:f>'Data &amp; Pivot'!P21:T21</xm:f>
              <xm:sqref>E19</xm:sqref>
            </x14:sparkline>
            <x14:sparkline>
              <xm:f>'Data &amp; Pivot'!K18:O18</xm:f>
              <xm:sqref>C16</xm:sqref>
            </x14:sparkline>
            <x14:sparkline>
              <xm:f>'Data &amp; Pivot'!K19:O19</xm:f>
              <xm:sqref>C17</xm:sqref>
            </x14:sparkline>
            <x14:sparkline>
              <xm:f>'Data &amp; Pivot'!K20:O20</xm:f>
              <xm:sqref>C18</xm:sqref>
            </x14:sparkline>
            <x14:sparkline>
              <xm:f>'Data &amp; Pivot'!K21:O21</xm:f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My Charts</vt:lpstr>
      <vt:lpstr>Data</vt:lpstr>
      <vt:lpstr>Data &amp; Pivot</vt:lpstr>
      <vt:lpstr>Charts</vt:lpstr>
    </vt:vector>
  </TitlesOfParts>
  <Company>SAINT-GOBAIN 1.8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Microsoft Office-Anwender</cp:lastModifiedBy>
  <dcterms:created xsi:type="dcterms:W3CDTF">2016-06-21T12:06:37Z</dcterms:created>
  <dcterms:modified xsi:type="dcterms:W3CDTF">2016-07-03T15:22:22Z</dcterms:modified>
</cp:coreProperties>
</file>