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highlight-values" sheetId="1" r:id="rId1"/>
  </sheets>
  <definedNames>
    <definedName name="bestMonth">'highlight-values'!$AB$4</definedName>
    <definedName name="bestWeek">'highlight-values'!$Z$4</definedName>
  </definedNames>
  <calcPr calcId="145621"/>
</workbook>
</file>

<file path=xl/calcChain.xml><?xml version="1.0" encoding="utf-8"?>
<calcChain xmlns="http://schemas.openxmlformats.org/spreadsheetml/2006/main">
  <c r="AG3" i="1" l="1"/>
  <c r="X8" i="1"/>
  <c r="Z8" i="1"/>
  <c r="X9" i="1"/>
  <c r="Z9" i="1"/>
  <c r="X10" i="1"/>
  <c r="Z10" i="1"/>
  <c r="X11" i="1"/>
  <c r="Z11" i="1"/>
  <c r="X12" i="1"/>
  <c r="Z12" i="1"/>
  <c r="X13" i="1"/>
  <c r="Z13" i="1"/>
  <c r="X14" i="1"/>
  <c r="Z14" i="1"/>
  <c r="X15" i="1"/>
  <c r="Z15" i="1"/>
  <c r="X16" i="1"/>
  <c r="Z16" i="1"/>
  <c r="X17" i="1"/>
  <c r="Z17" i="1"/>
  <c r="X18" i="1"/>
  <c r="Z18" i="1"/>
  <c r="X19" i="1"/>
  <c r="Z19" i="1"/>
  <c r="X20" i="1"/>
  <c r="Z20" i="1"/>
  <c r="X21" i="1"/>
  <c r="Z21" i="1"/>
  <c r="X22" i="1"/>
  <c r="Z22" i="1"/>
  <c r="X23" i="1"/>
  <c r="Z23" i="1"/>
  <c r="X24" i="1"/>
  <c r="Z24" i="1"/>
  <c r="X25" i="1"/>
  <c r="Z25" i="1"/>
  <c r="X26" i="1"/>
  <c r="Z26" i="1"/>
  <c r="X27" i="1"/>
  <c r="Z27" i="1"/>
  <c r="X28" i="1"/>
  <c r="Z28" i="1"/>
  <c r="X29" i="1"/>
  <c r="Z29" i="1"/>
  <c r="X30" i="1"/>
  <c r="Z30" i="1"/>
  <c r="X31" i="1"/>
  <c r="Z31" i="1"/>
  <c r="X32" i="1"/>
  <c r="Z32" i="1"/>
  <c r="X33" i="1"/>
  <c r="Z33" i="1"/>
  <c r="X34" i="1"/>
  <c r="Z34" i="1"/>
  <c r="X35" i="1"/>
  <c r="Z35" i="1"/>
  <c r="X36" i="1"/>
  <c r="Z36" i="1"/>
  <c r="X37" i="1"/>
  <c r="Z37" i="1"/>
  <c r="X38" i="1"/>
  <c r="Z38" i="1"/>
  <c r="X39" i="1"/>
  <c r="Z39" i="1"/>
  <c r="X40" i="1"/>
  <c r="Z40" i="1"/>
  <c r="X41" i="1"/>
  <c r="Z41" i="1"/>
  <c r="X42" i="1"/>
  <c r="Z42" i="1"/>
  <c r="X43" i="1"/>
  <c r="Z43" i="1"/>
  <c r="X44" i="1"/>
  <c r="Z44" i="1"/>
  <c r="X45" i="1"/>
  <c r="Z45" i="1"/>
  <c r="X46" i="1"/>
  <c r="Z46" i="1"/>
  <c r="X47" i="1"/>
  <c r="Z47" i="1"/>
  <c r="X48" i="1"/>
  <c r="Z48" i="1"/>
  <c r="X49" i="1"/>
  <c r="Z49" i="1"/>
  <c r="X50" i="1"/>
  <c r="Z50" i="1"/>
  <c r="X51" i="1"/>
  <c r="Z51" i="1"/>
  <c r="X52" i="1"/>
  <c r="Z52" i="1"/>
  <c r="X53" i="1"/>
  <c r="Z53" i="1"/>
  <c r="X54" i="1"/>
  <c r="Z54" i="1"/>
  <c r="X55" i="1"/>
  <c r="Z55" i="1"/>
  <c r="X56" i="1"/>
  <c r="Z56" i="1"/>
  <c r="X57" i="1"/>
  <c r="Z57" i="1"/>
  <c r="X58" i="1"/>
  <c r="Z58" i="1"/>
  <c r="X59" i="1"/>
  <c r="Z59" i="1"/>
  <c r="X60" i="1"/>
  <c r="Z60" i="1"/>
  <c r="X61" i="1"/>
  <c r="Z61" i="1"/>
  <c r="X62" i="1"/>
  <c r="Z62" i="1"/>
  <c r="X63" i="1"/>
  <c r="Z63" i="1"/>
  <c r="X64" i="1"/>
  <c r="Z64" i="1"/>
  <c r="X65" i="1"/>
  <c r="Z65" i="1"/>
  <c r="X66" i="1"/>
  <c r="Z66" i="1"/>
  <c r="X67" i="1"/>
  <c r="Z67" i="1"/>
  <c r="X68" i="1"/>
  <c r="Z68" i="1"/>
  <c r="X69" i="1"/>
  <c r="Z69" i="1"/>
  <c r="X70" i="1"/>
  <c r="Z70" i="1"/>
  <c r="X71" i="1"/>
  <c r="Z71" i="1"/>
  <c r="X72" i="1"/>
  <c r="Z72" i="1"/>
  <c r="X73" i="1"/>
  <c r="Z73" i="1"/>
  <c r="X74" i="1"/>
  <c r="Z74" i="1"/>
  <c r="X75" i="1"/>
  <c r="Z75" i="1"/>
  <c r="X76" i="1"/>
  <c r="Z76" i="1"/>
  <c r="X77" i="1"/>
  <c r="Z77" i="1"/>
  <c r="X78" i="1"/>
  <c r="Z78" i="1"/>
  <c r="X79" i="1"/>
  <c r="Z79" i="1"/>
  <c r="X80" i="1"/>
  <c r="Z80" i="1"/>
  <c r="X81" i="1"/>
  <c r="Z81" i="1"/>
  <c r="X82" i="1"/>
  <c r="Z82" i="1"/>
  <c r="X83" i="1"/>
  <c r="Z83" i="1"/>
  <c r="X84" i="1"/>
  <c r="Z84" i="1"/>
  <c r="X85" i="1"/>
  <c r="Z85" i="1"/>
  <c r="X86" i="1"/>
  <c r="Z86" i="1"/>
  <c r="X87" i="1"/>
  <c r="Z87" i="1"/>
  <c r="X88" i="1"/>
  <c r="Z88" i="1"/>
  <c r="X89" i="1"/>
  <c r="Z89" i="1"/>
  <c r="X90" i="1"/>
  <c r="Z90" i="1"/>
  <c r="X91" i="1"/>
  <c r="Z91" i="1"/>
  <c r="X92" i="1"/>
  <c r="Z92" i="1"/>
  <c r="X93" i="1"/>
  <c r="Z93" i="1"/>
  <c r="X94" i="1"/>
  <c r="Z94" i="1"/>
  <c r="X95" i="1"/>
  <c r="Z95" i="1"/>
  <c r="X96" i="1"/>
  <c r="Z96" i="1"/>
  <c r="X97" i="1"/>
  <c r="Z97" i="1"/>
  <c r="X98" i="1"/>
  <c r="Z98" i="1"/>
  <c r="X99" i="1"/>
  <c r="Z99" i="1"/>
  <c r="X100" i="1"/>
  <c r="Z100" i="1"/>
  <c r="X101" i="1"/>
  <c r="Z101" i="1"/>
  <c r="X102" i="1"/>
  <c r="Z102" i="1"/>
  <c r="X103" i="1"/>
  <c r="Z103" i="1"/>
  <c r="X104" i="1"/>
  <c r="Z104" i="1"/>
  <c r="X105" i="1"/>
  <c r="Z105" i="1"/>
  <c r="X106" i="1"/>
  <c r="Z106" i="1"/>
  <c r="X107" i="1"/>
  <c r="Z107" i="1"/>
  <c r="X108" i="1"/>
  <c r="Z108" i="1"/>
  <c r="X109" i="1"/>
  <c r="Z109" i="1"/>
  <c r="X110" i="1"/>
  <c r="Z110" i="1"/>
  <c r="X111" i="1"/>
  <c r="Z111" i="1"/>
  <c r="X112" i="1"/>
  <c r="Z112" i="1"/>
  <c r="X113" i="1"/>
  <c r="Z113" i="1"/>
  <c r="X114" i="1"/>
  <c r="Z114" i="1"/>
  <c r="X115" i="1"/>
  <c r="Z115" i="1"/>
  <c r="X116" i="1"/>
  <c r="Z116" i="1"/>
  <c r="X117" i="1"/>
  <c r="Z117" i="1"/>
  <c r="X118" i="1"/>
  <c r="Z118" i="1"/>
  <c r="X119" i="1"/>
  <c r="Z119" i="1"/>
  <c r="X120" i="1"/>
  <c r="Z120" i="1"/>
  <c r="X121" i="1"/>
  <c r="Z121" i="1"/>
  <c r="X122" i="1"/>
  <c r="Z122" i="1"/>
  <c r="X123" i="1"/>
  <c r="Z123" i="1"/>
  <c r="X124" i="1"/>
  <c r="Z124" i="1"/>
  <c r="X125" i="1"/>
  <c r="Z125" i="1"/>
  <c r="X126" i="1"/>
  <c r="Z126" i="1"/>
  <c r="X127" i="1"/>
  <c r="Z127" i="1"/>
  <c r="X128" i="1"/>
  <c r="Z128" i="1"/>
  <c r="X129" i="1"/>
  <c r="Z129" i="1"/>
  <c r="X130" i="1"/>
  <c r="Z130" i="1"/>
  <c r="X131" i="1"/>
  <c r="Z131" i="1"/>
  <c r="X132" i="1"/>
  <c r="Z132" i="1"/>
  <c r="X133" i="1"/>
  <c r="Z133" i="1"/>
  <c r="X134" i="1"/>
  <c r="Z134" i="1"/>
  <c r="X135" i="1"/>
  <c r="Z135" i="1"/>
  <c r="X136" i="1"/>
  <c r="Z136" i="1"/>
  <c r="X137" i="1"/>
  <c r="Z137" i="1"/>
  <c r="X138" i="1"/>
  <c r="Z138" i="1"/>
  <c r="X139" i="1"/>
  <c r="Z139" i="1"/>
  <c r="X140" i="1"/>
  <c r="Z140" i="1"/>
  <c r="X141" i="1"/>
  <c r="Z141" i="1"/>
  <c r="X142" i="1"/>
  <c r="Z142" i="1"/>
  <c r="X143" i="1"/>
  <c r="Z143" i="1"/>
  <c r="X144" i="1"/>
  <c r="Z144" i="1"/>
  <c r="X145" i="1"/>
  <c r="Z145" i="1"/>
  <c r="X146" i="1"/>
  <c r="Z146" i="1"/>
  <c r="X147" i="1"/>
  <c r="Z147" i="1"/>
  <c r="X148" i="1"/>
  <c r="Z148" i="1"/>
  <c r="X149" i="1"/>
  <c r="Z149" i="1"/>
  <c r="X150" i="1"/>
  <c r="Z150" i="1"/>
  <c r="X151" i="1"/>
  <c r="Z151" i="1"/>
  <c r="X152" i="1"/>
  <c r="Z152" i="1"/>
  <c r="X153" i="1"/>
  <c r="Z153" i="1"/>
  <c r="X154" i="1"/>
  <c r="Z154" i="1"/>
  <c r="X155" i="1"/>
  <c r="Z155" i="1"/>
  <c r="X156" i="1"/>
  <c r="Z156" i="1"/>
  <c r="X157" i="1"/>
  <c r="Z157" i="1"/>
  <c r="X158" i="1"/>
  <c r="Z158" i="1"/>
  <c r="X159" i="1"/>
  <c r="Z159" i="1"/>
  <c r="X160" i="1"/>
  <c r="Z160" i="1"/>
  <c r="X161" i="1"/>
  <c r="Z161" i="1"/>
  <c r="X162" i="1"/>
  <c r="Z162" i="1"/>
  <c r="X163" i="1"/>
  <c r="Z163" i="1"/>
  <c r="X164" i="1"/>
  <c r="Z164" i="1"/>
  <c r="X165" i="1"/>
  <c r="Z165" i="1"/>
  <c r="X166" i="1"/>
  <c r="Z166" i="1"/>
  <c r="X167" i="1"/>
  <c r="Z167" i="1"/>
  <c r="X168" i="1"/>
  <c r="Z168" i="1"/>
  <c r="X169" i="1"/>
  <c r="Z169" i="1"/>
  <c r="X170" i="1"/>
  <c r="Z170" i="1"/>
  <c r="Z7" i="1"/>
  <c r="X7" i="1"/>
  <c r="AA161" i="1" l="1"/>
  <c r="AA149" i="1"/>
  <c r="AA139" i="1"/>
  <c r="AA129" i="1"/>
  <c r="AA117" i="1"/>
  <c r="AA95" i="1"/>
  <c r="AA85" i="1"/>
  <c r="AA65" i="1"/>
  <c r="AA43" i="1"/>
  <c r="AA170" i="1"/>
  <c r="AA150" i="1"/>
  <c r="AA122" i="1"/>
  <c r="AA106" i="1"/>
  <c r="AA86" i="1"/>
  <c r="AA58" i="1"/>
  <c r="AA42" i="1"/>
  <c r="AA165" i="1"/>
  <c r="AA159" i="1"/>
  <c r="AA143" i="1"/>
  <c r="AA133" i="1"/>
  <c r="AA127" i="1"/>
  <c r="AA107" i="1"/>
  <c r="AA97" i="1"/>
  <c r="AA75" i="1"/>
  <c r="AA63" i="1"/>
  <c r="AA53" i="1"/>
  <c r="AA154" i="1"/>
  <c r="AA138" i="1"/>
  <c r="AA118" i="1"/>
  <c r="AA90" i="1"/>
  <c r="AA74" i="1"/>
  <c r="AA54" i="1"/>
  <c r="AA18" i="1"/>
  <c r="AA26" i="1"/>
  <c r="AA22" i="1"/>
  <c r="AA10" i="1"/>
  <c r="AA33" i="1"/>
  <c r="AA31" i="1"/>
  <c r="AA21" i="1"/>
  <c r="AA11" i="1"/>
  <c r="AA155" i="1"/>
  <c r="AA134" i="1"/>
  <c r="AA113" i="1"/>
  <c r="AA91" i="1"/>
  <c r="AA59" i="1"/>
  <c r="AA38" i="1"/>
  <c r="AA27" i="1"/>
  <c r="AA164" i="1"/>
  <c r="AA160" i="1"/>
  <c r="AA148" i="1"/>
  <c r="AA144" i="1"/>
  <c r="AA132" i="1"/>
  <c r="AA128" i="1"/>
  <c r="AA116" i="1"/>
  <c r="AA112" i="1"/>
  <c r="AA100" i="1"/>
  <c r="AA96" i="1"/>
  <c r="AA84" i="1"/>
  <c r="AA80" i="1"/>
  <c r="AA68" i="1"/>
  <c r="AA64" i="1"/>
  <c r="AA60" i="1"/>
  <c r="AA56" i="1"/>
  <c r="AA52" i="1"/>
  <c r="AA48" i="1"/>
  <c r="AA44" i="1"/>
  <c r="AA40" i="1"/>
  <c r="AA36" i="1"/>
  <c r="AA32" i="1"/>
  <c r="AA28" i="1"/>
  <c r="AA24" i="1"/>
  <c r="AA20" i="1"/>
  <c r="AA16" i="1"/>
  <c r="AA12" i="1"/>
  <c r="AA8" i="1"/>
  <c r="AA111" i="1"/>
  <c r="AA101" i="1"/>
  <c r="AA79" i="1"/>
  <c r="AA69" i="1"/>
  <c r="AA47" i="1"/>
  <c r="AA37" i="1"/>
  <c r="AA15" i="1"/>
  <c r="Y170" i="1"/>
  <c r="Y168" i="1"/>
  <c r="Y162" i="1"/>
  <c r="Y146" i="1"/>
  <c r="AA166" i="1"/>
  <c r="AA145" i="1"/>
  <c r="AA123" i="1"/>
  <c r="AA102" i="1"/>
  <c r="AA81" i="1"/>
  <c r="AA70" i="1"/>
  <c r="AA49" i="1"/>
  <c r="AA17" i="1"/>
  <c r="AA168" i="1"/>
  <c r="AA156" i="1"/>
  <c r="AA152" i="1"/>
  <c r="AA140" i="1"/>
  <c r="AA136" i="1"/>
  <c r="AA124" i="1"/>
  <c r="AA120" i="1"/>
  <c r="AA108" i="1"/>
  <c r="AA104" i="1"/>
  <c r="AA92" i="1"/>
  <c r="AA88" i="1"/>
  <c r="AA76" i="1"/>
  <c r="AA72" i="1"/>
  <c r="AA169" i="1"/>
  <c r="AA167" i="1"/>
  <c r="AA163" i="1"/>
  <c r="AA157" i="1"/>
  <c r="AA153" i="1"/>
  <c r="AA151" i="1"/>
  <c r="AA147" i="1"/>
  <c r="AA141" i="1"/>
  <c r="AA137" i="1"/>
  <c r="AA135" i="1"/>
  <c r="AA131" i="1"/>
  <c r="AA125" i="1"/>
  <c r="AA121" i="1"/>
  <c r="AA119" i="1"/>
  <c r="AA115" i="1"/>
  <c r="AA109" i="1"/>
  <c r="AA105" i="1"/>
  <c r="AA103" i="1"/>
  <c r="AA99" i="1"/>
  <c r="AA93" i="1"/>
  <c r="AA89" i="1"/>
  <c r="AA87" i="1"/>
  <c r="AA83" i="1"/>
  <c r="AA77" i="1"/>
  <c r="AA73" i="1"/>
  <c r="AA71" i="1"/>
  <c r="AA67" i="1"/>
  <c r="AA61" i="1"/>
  <c r="AA57" i="1"/>
  <c r="AA55" i="1"/>
  <c r="AA51" i="1"/>
  <c r="AA45" i="1"/>
  <c r="AA41" i="1"/>
  <c r="AA39" i="1"/>
  <c r="AA35" i="1"/>
  <c r="AA29" i="1"/>
  <c r="AA25" i="1"/>
  <c r="AA23" i="1"/>
  <c r="AA19" i="1"/>
  <c r="AA13" i="1"/>
  <c r="Y164" i="1"/>
  <c r="Y158" i="1"/>
  <c r="Y154" i="1"/>
  <c r="Y150" i="1"/>
  <c r="Y144" i="1"/>
  <c r="Y140" i="1"/>
  <c r="Y136" i="1"/>
  <c r="Y132" i="1"/>
  <c r="Y128" i="1"/>
  <c r="Y124" i="1"/>
  <c r="Y120" i="1"/>
  <c r="Y116" i="1"/>
  <c r="Y112" i="1"/>
  <c r="Y108" i="1"/>
  <c r="Y104" i="1"/>
  <c r="Y100" i="1"/>
  <c r="Y98" i="1"/>
  <c r="Y94" i="1"/>
  <c r="Y90" i="1"/>
  <c r="Y86" i="1"/>
  <c r="Y84" i="1"/>
  <c r="Y80" i="1"/>
  <c r="Y78" i="1"/>
  <c r="Y76" i="1"/>
  <c r="Y74" i="1"/>
  <c r="Y72" i="1"/>
  <c r="Y70" i="1"/>
  <c r="Y68" i="1"/>
  <c r="Y66" i="1"/>
  <c r="Y125" i="1"/>
  <c r="Y135" i="1"/>
  <c r="Y109" i="1"/>
  <c r="Y93" i="1"/>
  <c r="Y77" i="1"/>
  <c r="Y50" i="1"/>
  <c r="Y39" i="1"/>
  <c r="Y29" i="1"/>
  <c r="Y18" i="1"/>
  <c r="Y7" i="1"/>
  <c r="Y30" i="1"/>
  <c r="Y26" i="1"/>
  <c r="Y22" i="1"/>
  <c r="Y14" i="1"/>
  <c r="Y10" i="1"/>
  <c r="Y151" i="1"/>
  <c r="Y15" i="1"/>
  <c r="Y167" i="1"/>
  <c r="Y169" i="1"/>
  <c r="Y163" i="1"/>
  <c r="Y153" i="1"/>
  <c r="Y147" i="1"/>
  <c r="Y137" i="1"/>
  <c r="Y131" i="1"/>
  <c r="Y121" i="1"/>
  <c r="Y115" i="1"/>
  <c r="Y105" i="1"/>
  <c r="Y99" i="1"/>
  <c r="Y89" i="1"/>
  <c r="Y83" i="1"/>
  <c r="Y73" i="1"/>
  <c r="Y67" i="1"/>
  <c r="Y57" i="1"/>
  <c r="Y51" i="1"/>
  <c r="Y41" i="1"/>
  <c r="Y35" i="1"/>
  <c r="Y25" i="1"/>
  <c r="Y19" i="1"/>
  <c r="Y9" i="1"/>
  <c r="Y141" i="1"/>
  <c r="Y166" i="1"/>
  <c r="Y160" i="1"/>
  <c r="Y156" i="1"/>
  <c r="Y152" i="1"/>
  <c r="Y148" i="1"/>
  <c r="Y142" i="1"/>
  <c r="Y138" i="1"/>
  <c r="Y134" i="1"/>
  <c r="Y130" i="1"/>
  <c r="Y126" i="1"/>
  <c r="Y122" i="1"/>
  <c r="Y118" i="1"/>
  <c r="Y114" i="1"/>
  <c r="Y110" i="1"/>
  <c r="Y106" i="1"/>
  <c r="Y102" i="1"/>
  <c r="Y96" i="1"/>
  <c r="Y92" i="1"/>
  <c r="Y88" i="1"/>
  <c r="Y82" i="1"/>
  <c r="Y157" i="1"/>
  <c r="Y64" i="1"/>
  <c r="Y60" i="1"/>
  <c r="Y56" i="1"/>
  <c r="Y52" i="1"/>
  <c r="Y48" i="1"/>
  <c r="Y44" i="1"/>
  <c r="Y40" i="1"/>
  <c r="Y36" i="1"/>
  <c r="Y32" i="1"/>
  <c r="Y28" i="1"/>
  <c r="Y24" i="1"/>
  <c r="Y20" i="1"/>
  <c r="Y16" i="1"/>
  <c r="Y12" i="1"/>
  <c r="Y8" i="1"/>
  <c r="Y161" i="1"/>
  <c r="Y155" i="1"/>
  <c r="Y145" i="1"/>
  <c r="Y139" i="1"/>
  <c r="Y129" i="1"/>
  <c r="Y123" i="1"/>
  <c r="Y113" i="1"/>
  <c r="Y107" i="1"/>
  <c r="Y97" i="1"/>
  <c r="Y91" i="1"/>
  <c r="Y81" i="1"/>
  <c r="Y75" i="1"/>
  <c r="Y65" i="1"/>
  <c r="Y59" i="1"/>
  <c r="Y54" i="1"/>
  <c r="Y49" i="1"/>
  <c r="Y43" i="1"/>
  <c r="Y38" i="1"/>
  <c r="Y33" i="1"/>
  <c r="Y27" i="1"/>
  <c r="Y17" i="1"/>
  <c r="Y11" i="1"/>
  <c r="AA9" i="1"/>
  <c r="Y165" i="1"/>
  <c r="Y159" i="1"/>
  <c r="Y149" i="1"/>
  <c r="Y143" i="1"/>
  <c r="Y133" i="1"/>
  <c r="Y127" i="1"/>
  <c r="Y117" i="1"/>
  <c r="Y111" i="1"/>
  <c r="Y101" i="1"/>
  <c r="Y95" i="1"/>
  <c r="Y85" i="1"/>
  <c r="Y79" i="1"/>
  <c r="Y69" i="1"/>
  <c r="Y63" i="1"/>
  <c r="Y58" i="1"/>
  <c r="Y53" i="1"/>
  <c r="Y47" i="1"/>
  <c r="Y42" i="1"/>
  <c r="Y37" i="1"/>
  <c r="Y31" i="1"/>
  <c r="Y21" i="1"/>
  <c r="AA158" i="1"/>
  <c r="AA142" i="1"/>
  <c r="AA126" i="1"/>
  <c r="AA110" i="1"/>
  <c r="AA94" i="1"/>
  <c r="AA78" i="1"/>
  <c r="AA62" i="1"/>
  <c r="AA46" i="1"/>
  <c r="AA30" i="1"/>
  <c r="AA14" i="1"/>
  <c r="AA7" i="1"/>
  <c r="Y62" i="1"/>
  <c r="Y46" i="1"/>
  <c r="AA162" i="1"/>
  <c r="AA146" i="1"/>
  <c r="AA130" i="1"/>
  <c r="AA114" i="1"/>
  <c r="AA98" i="1"/>
  <c r="AA82" i="1"/>
  <c r="AA66" i="1"/>
  <c r="AA50" i="1"/>
  <c r="AA34" i="1"/>
  <c r="Y119" i="1"/>
  <c r="Y103" i="1"/>
  <c r="Y87" i="1"/>
  <c r="Y71" i="1"/>
  <c r="Y61" i="1"/>
  <c r="Y55" i="1"/>
  <c r="Y45" i="1"/>
  <c r="Y34" i="1"/>
  <c r="Y23" i="1"/>
  <c r="Y13" i="1"/>
  <c r="Z3" i="1" l="1"/>
  <c r="Z4" i="1" s="1"/>
  <c r="AD3" i="1" s="1"/>
  <c r="AB3" i="1"/>
  <c r="AB4" i="1" s="1"/>
  <c r="AE3" i="1" s="1"/>
  <c r="AE4" i="1" l="1"/>
  <c r="AE9" i="1" s="1"/>
  <c r="AG5" i="1"/>
  <c r="AD4" i="1"/>
  <c r="AD9" i="1" s="1"/>
  <c r="AC8" i="1"/>
  <c r="AC10" i="1"/>
  <c r="AC12" i="1"/>
  <c r="AC14" i="1"/>
  <c r="AC16" i="1"/>
  <c r="AC18" i="1"/>
  <c r="AC20" i="1"/>
  <c r="AC22" i="1"/>
  <c r="AC24" i="1"/>
  <c r="AC26" i="1"/>
  <c r="AC28" i="1"/>
  <c r="AC30" i="1"/>
  <c r="AC32" i="1"/>
  <c r="AC34" i="1"/>
  <c r="AC36" i="1"/>
  <c r="AC38" i="1"/>
  <c r="AC40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72" i="1"/>
  <c r="AC74" i="1"/>
  <c r="AC76" i="1"/>
  <c r="AC78" i="1"/>
  <c r="AC80" i="1"/>
  <c r="AC82" i="1"/>
  <c r="AC84" i="1"/>
  <c r="AC86" i="1"/>
  <c r="AC88" i="1"/>
  <c r="AC90" i="1"/>
  <c r="AC92" i="1"/>
  <c r="AC94" i="1"/>
  <c r="AC96" i="1"/>
  <c r="AC98" i="1"/>
  <c r="AC100" i="1"/>
  <c r="AC102" i="1"/>
  <c r="AC104" i="1"/>
  <c r="AC106" i="1"/>
  <c r="AC108" i="1"/>
  <c r="AC110" i="1"/>
  <c r="AC112" i="1"/>
  <c r="AC114" i="1"/>
  <c r="AC116" i="1"/>
  <c r="AC118" i="1"/>
  <c r="AC120" i="1"/>
  <c r="AC122" i="1"/>
  <c r="AC124" i="1"/>
  <c r="AC126" i="1"/>
  <c r="AC128" i="1"/>
  <c r="AC130" i="1"/>
  <c r="AC132" i="1"/>
  <c r="AC134" i="1"/>
  <c r="AC136" i="1"/>
  <c r="AC138" i="1"/>
  <c r="AC140" i="1"/>
  <c r="AC142" i="1"/>
  <c r="AC144" i="1"/>
  <c r="AC146" i="1"/>
  <c r="AC148" i="1"/>
  <c r="AC150" i="1"/>
  <c r="AC152" i="1"/>
  <c r="AC154" i="1"/>
  <c r="AC156" i="1"/>
  <c r="AC158" i="1"/>
  <c r="AC160" i="1"/>
  <c r="AC162" i="1"/>
  <c r="AC164" i="1"/>
  <c r="AC166" i="1"/>
  <c r="AC168" i="1"/>
  <c r="AC170" i="1"/>
  <c r="AC9" i="1"/>
  <c r="AC17" i="1"/>
  <c r="AC7" i="1"/>
  <c r="AC13" i="1"/>
  <c r="AC15" i="1"/>
  <c r="AC21" i="1"/>
  <c r="AC25" i="1"/>
  <c r="AC29" i="1"/>
  <c r="AC33" i="1"/>
  <c r="AC37" i="1"/>
  <c r="AC11" i="1"/>
  <c r="AC19" i="1"/>
  <c r="AC23" i="1"/>
  <c r="AC27" i="1"/>
  <c r="AC31" i="1"/>
  <c r="AC35" i="1"/>
  <c r="AC39" i="1"/>
  <c r="AC43" i="1"/>
  <c r="AC47" i="1"/>
  <c r="AC51" i="1"/>
  <c r="AC55" i="1"/>
  <c r="AC59" i="1"/>
  <c r="AC63" i="1"/>
  <c r="AC67" i="1"/>
  <c r="AC71" i="1"/>
  <c r="AC75" i="1"/>
  <c r="AC79" i="1"/>
  <c r="AC83" i="1"/>
  <c r="AC87" i="1"/>
  <c r="AC91" i="1"/>
  <c r="AC95" i="1"/>
  <c r="AC99" i="1"/>
  <c r="AC103" i="1"/>
  <c r="AC107" i="1"/>
  <c r="AC111" i="1"/>
  <c r="AC115" i="1"/>
  <c r="AC119" i="1"/>
  <c r="AC123" i="1"/>
  <c r="AC127" i="1"/>
  <c r="AC131" i="1"/>
  <c r="AC135" i="1"/>
  <c r="AC139" i="1"/>
  <c r="AC143" i="1"/>
  <c r="AC147" i="1"/>
  <c r="AC151" i="1"/>
  <c r="AC155" i="1"/>
  <c r="AC159" i="1"/>
  <c r="AC163" i="1"/>
  <c r="AC167" i="1"/>
  <c r="AC41" i="1"/>
  <c r="AC57" i="1"/>
  <c r="AC73" i="1"/>
  <c r="AC89" i="1"/>
  <c r="AC105" i="1"/>
  <c r="AC121" i="1"/>
  <c r="AC137" i="1"/>
  <c r="AC153" i="1"/>
  <c r="AC169" i="1"/>
  <c r="AC45" i="1"/>
  <c r="AC61" i="1"/>
  <c r="AC77" i="1"/>
  <c r="AC93" i="1"/>
  <c r="AC109" i="1"/>
  <c r="AC141" i="1"/>
  <c r="AC157" i="1"/>
  <c r="AC65" i="1"/>
  <c r="AC97" i="1"/>
  <c r="AC113" i="1"/>
  <c r="AC145" i="1"/>
  <c r="AC53" i="1"/>
  <c r="AC69" i="1"/>
  <c r="AC85" i="1"/>
  <c r="AC101" i="1"/>
  <c r="AC117" i="1"/>
  <c r="AC133" i="1"/>
  <c r="AC149" i="1"/>
  <c r="AC165" i="1"/>
  <c r="AC125" i="1"/>
  <c r="AC49" i="1"/>
  <c r="AC81" i="1"/>
  <c r="AC129" i="1"/>
  <c r="AC161" i="1"/>
  <c r="AB8" i="1"/>
  <c r="AB10" i="1"/>
  <c r="AB12" i="1"/>
  <c r="AB14" i="1"/>
  <c r="AB16" i="1"/>
  <c r="AB18" i="1"/>
  <c r="AB20" i="1"/>
  <c r="AB22" i="1"/>
  <c r="AB24" i="1"/>
  <c r="AB26" i="1"/>
  <c r="AB28" i="1"/>
  <c r="AB30" i="1"/>
  <c r="AB32" i="1"/>
  <c r="AB34" i="1"/>
  <c r="AB36" i="1"/>
  <c r="AB38" i="1"/>
  <c r="AB40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142" i="1"/>
  <c r="AB144" i="1"/>
  <c r="AB146" i="1"/>
  <c r="AB148" i="1"/>
  <c r="AB150" i="1"/>
  <c r="AB152" i="1"/>
  <c r="AB154" i="1"/>
  <c r="AB156" i="1"/>
  <c r="AB158" i="1"/>
  <c r="AB160" i="1"/>
  <c r="AB162" i="1"/>
  <c r="AB164" i="1"/>
  <c r="AB166" i="1"/>
  <c r="AB168" i="1"/>
  <c r="AB170" i="1"/>
  <c r="AB11" i="1"/>
  <c r="AB15" i="1"/>
  <c r="AB19" i="1"/>
  <c r="AB9" i="1"/>
  <c r="AB13" i="1"/>
  <c r="AB17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21" i="1"/>
  <c r="AB25" i="1"/>
  <c r="AB29" i="1"/>
  <c r="AB33" i="1"/>
  <c r="AB37" i="1"/>
  <c r="AB41" i="1"/>
  <c r="AB45" i="1"/>
  <c r="AB49" i="1"/>
  <c r="AB53" i="1"/>
  <c r="AB57" i="1"/>
  <c r="AB61" i="1"/>
  <c r="AB65" i="1"/>
  <c r="AB69" i="1"/>
  <c r="AB73" i="1"/>
  <c r="AB77" i="1"/>
  <c r="AB81" i="1"/>
  <c r="AB85" i="1"/>
  <c r="AB89" i="1"/>
  <c r="AB93" i="1"/>
  <c r="AB97" i="1"/>
  <c r="AB101" i="1"/>
  <c r="AB105" i="1"/>
  <c r="AB109" i="1"/>
  <c r="AB113" i="1"/>
  <c r="AB117" i="1"/>
  <c r="AB121" i="1"/>
  <c r="AB125" i="1"/>
  <c r="AB129" i="1"/>
  <c r="AB133" i="1"/>
  <c r="AB137" i="1"/>
  <c r="AB141" i="1"/>
  <c r="AB145" i="1"/>
  <c r="AB149" i="1"/>
  <c r="AB153" i="1"/>
  <c r="AB157" i="1"/>
  <c r="AB161" i="1"/>
  <c r="AB165" i="1"/>
  <c r="AB169" i="1"/>
  <c r="AB7" i="1"/>
  <c r="AD48" i="1" l="1"/>
  <c r="AD18" i="1"/>
  <c r="AD118" i="1"/>
  <c r="AD136" i="1"/>
  <c r="AD44" i="1"/>
  <c r="AD127" i="1"/>
  <c r="AD62" i="1"/>
  <c r="AD128" i="1"/>
  <c r="AD8" i="1"/>
  <c r="AD58" i="1"/>
  <c r="AD92" i="1"/>
  <c r="AD10" i="1"/>
  <c r="AD102" i="1"/>
  <c r="AD14" i="1"/>
  <c r="AD88" i="1"/>
  <c r="AD162" i="1"/>
  <c r="AD63" i="1"/>
  <c r="AE60" i="1"/>
  <c r="AE135" i="1"/>
  <c r="AD111" i="1"/>
  <c r="AD47" i="1"/>
  <c r="AE166" i="1"/>
  <c r="AE106" i="1"/>
  <c r="AE42" i="1"/>
  <c r="AE156" i="1"/>
  <c r="AE28" i="1"/>
  <c r="AE119" i="1"/>
  <c r="AE55" i="1"/>
  <c r="AD158" i="1"/>
  <c r="AD82" i="1"/>
  <c r="AD42" i="1"/>
  <c r="AD156" i="1"/>
  <c r="AD112" i="1"/>
  <c r="AD72" i="1"/>
  <c r="AD28" i="1"/>
  <c r="AD130" i="1"/>
  <c r="AD159" i="1"/>
  <c r="AD95" i="1"/>
  <c r="AD31" i="1"/>
  <c r="AE154" i="1"/>
  <c r="AE90" i="1"/>
  <c r="AE26" i="1"/>
  <c r="AE124" i="1"/>
  <c r="AE167" i="1"/>
  <c r="AE103" i="1"/>
  <c r="AE39" i="1"/>
  <c r="AE170" i="1"/>
  <c r="AE122" i="1"/>
  <c r="AE58" i="1"/>
  <c r="AE71" i="1"/>
  <c r="AD150" i="1"/>
  <c r="AD78" i="1"/>
  <c r="AD34" i="1"/>
  <c r="AD152" i="1"/>
  <c r="AD108" i="1"/>
  <c r="AD64" i="1"/>
  <c r="AD24" i="1"/>
  <c r="AD122" i="1"/>
  <c r="AD143" i="1"/>
  <c r="AD79" i="1"/>
  <c r="AD15" i="1"/>
  <c r="AE138" i="1"/>
  <c r="AE74" i="1"/>
  <c r="AE92" i="1"/>
  <c r="AE151" i="1"/>
  <c r="AE87" i="1"/>
  <c r="AE23" i="1"/>
  <c r="AD157" i="1"/>
  <c r="AD125" i="1"/>
  <c r="AD93" i="1"/>
  <c r="AD61" i="1"/>
  <c r="AD29" i="1"/>
  <c r="AE120" i="1"/>
  <c r="AE56" i="1"/>
  <c r="AE165" i="1"/>
  <c r="AE133" i="1"/>
  <c r="AE101" i="1"/>
  <c r="AE85" i="1"/>
  <c r="AE69" i="1"/>
  <c r="AE53" i="1"/>
  <c r="AE21" i="1"/>
  <c r="AD134" i="1"/>
  <c r="AD94" i="1"/>
  <c r="AD74" i="1"/>
  <c r="AD50" i="1"/>
  <c r="AD30" i="1"/>
  <c r="AD168" i="1"/>
  <c r="AD144" i="1"/>
  <c r="AD124" i="1"/>
  <c r="AD104" i="1"/>
  <c r="AD80" i="1"/>
  <c r="AD60" i="1"/>
  <c r="AD40" i="1"/>
  <c r="AD16" i="1"/>
  <c r="AD154" i="1"/>
  <c r="AD114" i="1"/>
  <c r="AD167" i="1"/>
  <c r="AD151" i="1"/>
  <c r="AD135" i="1"/>
  <c r="AD119" i="1"/>
  <c r="AD103" i="1"/>
  <c r="AD87" i="1"/>
  <c r="AD71" i="1"/>
  <c r="AD55" i="1"/>
  <c r="AD39" i="1"/>
  <c r="AD23" i="1"/>
  <c r="AG4" i="1"/>
  <c r="AH4" i="1" s="1"/>
  <c r="AE162" i="1"/>
  <c r="AE146" i="1"/>
  <c r="AE130" i="1"/>
  <c r="AE114" i="1"/>
  <c r="AE98" i="1"/>
  <c r="AE82" i="1"/>
  <c r="AE66" i="1"/>
  <c r="AE50" i="1"/>
  <c r="AE34" i="1"/>
  <c r="AE18" i="1"/>
  <c r="AE10" i="1"/>
  <c r="AE140" i="1"/>
  <c r="AE108" i="1"/>
  <c r="AE76" i="1"/>
  <c r="AE44" i="1"/>
  <c r="AE12" i="1"/>
  <c r="AE159" i="1"/>
  <c r="AE143" i="1"/>
  <c r="AE127" i="1"/>
  <c r="AE111" i="1"/>
  <c r="AE95" i="1"/>
  <c r="AE79" i="1"/>
  <c r="AE63" i="1"/>
  <c r="AE47" i="1"/>
  <c r="AE31" i="1"/>
  <c r="AE15" i="1"/>
  <c r="AD141" i="1"/>
  <c r="AD109" i="1"/>
  <c r="AD77" i="1"/>
  <c r="AD45" i="1"/>
  <c r="AD13" i="1"/>
  <c r="AE150" i="1"/>
  <c r="AE134" i="1"/>
  <c r="AE118" i="1"/>
  <c r="AE102" i="1"/>
  <c r="AE86" i="1"/>
  <c r="AE70" i="1"/>
  <c r="AE54" i="1"/>
  <c r="AE38" i="1"/>
  <c r="AE22" i="1"/>
  <c r="AE152" i="1"/>
  <c r="AE88" i="1"/>
  <c r="AE24" i="1"/>
  <c r="AE149" i="1"/>
  <c r="AE117" i="1"/>
  <c r="AE37" i="1"/>
  <c r="AD166" i="1"/>
  <c r="AD126" i="1"/>
  <c r="AD90" i="1"/>
  <c r="AD66" i="1"/>
  <c r="AD46" i="1"/>
  <c r="AD26" i="1"/>
  <c r="AD160" i="1"/>
  <c r="AD140" i="1"/>
  <c r="AD120" i="1"/>
  <c r="AD96" i="1"/>
  <c r="AD76" i="1"/>
  <c r="AD56" i="1"/>
  <c r="AD32" i="1"/>
  <c r="AD12" i="1"/>
  <c r="AD146" i="1"/>
  <c r="AD98" i="1"/>
  <c r="AD165" i="1"/>
  <c r="AD149" i="1"/>
  <c r="AD133" i="1"/>
  <c r="AD117" i="1"/>
  <c r="AD101" i="1"/>
  <c r="AD85" i="1"/>
  <c r="AD69" i="1"/>
  <c r="AD53" i="1"/>
  <c r="AD37" i="1"/>
  <c r="AD21" i="1"/>
  <c r="AD7" i="1"/>
  <c r="AE158" i="1"/>
  <c r="AE142" i="1"/>
  <c r="AE126" i="1"/>
  <c r="AE110" i="1"/>
  <c r="AE94" i="1"/>
  <c r="AE78" i="1"/>
  <c r="AE62" i="1"/>
  <c r="AE46" i="1"/>
  <c r="AE30" i="1"/>
  <c r="AE14" i="1"/>
  <c r="AE168" i="1"/>
  <c r="AE136" i="1"/>
  <c r="AE104" i="1"/>
  <c r="AE72" i="1"/>
  <c r="AE40" i="1"/>
  <c r="AE8" i="1"/>
  <c r="AE157" i="1"/>
  <c r="AE141" i="1"/>
  <c r="AE125" i="1"/>
  <c r="AE109" i="1"/>
  <c r="AE93" i="1"/>
  <c r="AE77" i="1"/>
  <c r="AE61" i="1"/>
  <c r="AE45" i="1"/>
  <c r="AE29" i="1"/>
  <c r="AE13" i="1"/>
  <c r="AD163" i="1"/>
  <c r="AD155" i="1"/>
  <c r="AD147" i="1"/>
  <c r="AD139" i="1"/>
  <c r="AD131" i="1"/>
  <c r="AD123" i="1"/>
  <c r="AD115" i="1"/>
  <c r="AD107" i="1"/>
  <c r="AD99" i="1"/>
  <c r="AD91" i="1"/>
  <c r="AD83" i="1"/>
  <c r="AD75" i="1"/>
  <c r="AD67" i="1"/>
  <c r="AD59" i="1"/>
  <c r="AD51" i="1"/>
  <c r="AD43" i="1"/>
  <c r="AD35" i="1"/>
  <c r="AD27" i="1"/>
  <c r="AD19" i="1"/>
  <c r="AD11" i="1"/>
  <c r="AE164" i="1"/>
  <c r="AE148" i="1"/>
  <c r="AE132" i="1"/>
  <c r="AE116" i="1"/>
  <c r="AE100" i="1"/>
  <c r="AE84" i="1"/>
  <c r="AE68" i="1"/>
  <c r="AE52" i="1"/>
  <c r="AE36" i="1"/>
  <c r="AE20" i="1"/>
  <c r="AE7" i="1"/>
  <c r="AE163" i="1"/>
  <c r="AE155" i="1"/>
  <c r="AE147" i="1"/>
  <c r="AE139" i="1"/>
  <c r="AE131" i="1"/>
  <c r="AE123" i="1"/>
  <c r="AE115" i="1"/>
  <c r="AE107" i="1"/>
  <c r="AE99" i="1"/>
  <c r="AE91" i="1"/>
  <c r="AE83" i="1"/>
  <c r="AE75" i="1"/>
  <c r="AE67" i="1"/>
  <c r="AE59" i="1"/>
  <c r="AE51" i="1"/>
  <c r="AE43" i="1"/>
  <c r="AE35" i="1"/>
  <c r="AE27" i="1"/>
  <c r="AE19" i="1"/>
  <c r="AE11" i="1"/>
  <c r="AD142" i="1"/>
  <c r="AD110" i="1"/>
  <c r="AD86" i="1"/>
  <c r="AD70" i="1"/>
  <c r="AD54" i="1"/>
  <c r="AD38" i="1"/>
  <c r="AD22" i="1"/>
  <c r="AD164" i="1"/>
  <c r="AD148" i="1"/>
  <c r="AD132" i="1"/>
  <c r="AD116" i="1"/>
  <c r="AD100" i="1"/>
  <c r="AD84" i="1"/>
  <c r="AD68" i="1"/>
  <c r="AD52" i="1"/>
  <c r="AD36" i="1"/>
  <c r="AD20" i="1"/>
  <c r="AD170" i="1"/>
  <c r="AD138" i="1"/>
  <c r="AD106" i="1"/>
  <c r="AD169" i="1"/>
  <c r="AD161" i="1"/>
  <c r="AD153" i="1"/>
  <c r="AD145" i="1"/>
  <c r="AD137" i="1"/>
  <c r="AD129" i="1"/>
  <c r="AD121" i="1"/>
  <c r="AD113" i="1"/>
  <c r="AD105" i="1"/>
  <c r="AD97" i="1"/>
  <c r="AD89" i="1"/>
  <c r="AD81" i="1"/>
  <c r="AD73" i="1"/>
  <c r="AD65" i="1"/>
  <c r="AD57" i="1"/>
  <c r="AD49" i="1"/>
  <c r="AD41" i="1"/>
  <c r="AD33" i="1"/>
  <c r="AD25" i="1"/>
  <c r="AD17" i="1"/>
  <c r="AE160" i="1"/>
  <c r="AE144" i="1"/>
  <c r="AE128" i="1"/>
  <c r="AE112" i="1"/>
  <c r="AE96" i="1"/>
  <c r="AE80" i="1"/>
  <c r="AE64" i="1"/>
  <c r="AE48" i="1"/>
  <c r="AE32" i="1"/>
  <c r="AE16" i="1"/>
  <c r="AE169" i="1"/>
  <c r="AE161" i="1"/>
  <c r="AE153" i="1"/>
  <c r="AE145" i="1"/>
  <c r="AE137" i="1"/>
  <c r="AE129" i="1"/>
  <c r="AE121" i="1"/>
  <c r="AE113" i="1"/>
  <c r="AE105" i="1"/>
  <c r="AE97" i="1"/>
  <c r="AE89" i="1"/>
  <c r="AE81" i="1"/>
  <c r="AE73" i="1"/>
  <c r="AE65" i="1"/>
  <c r="AE57" i="1"/>
  <c r="AE49" i="1"/>
  <c r="AE41" i="1"/>
  <c r="AE33" i="1"/>
  <c r="AE25" i="1"/>
  <c r="AE17" i="1"/>
</calcChain>
</file>

<file path=xl/sharedStrings.xml><?xml version="1.0" encoding="utf-8"?>
<sst xmlns="http://schemas.openxmlformats.org/spreadsheetml/2006/main" count="34" uniqueCount="32">
  <si>
    <t>Highlight Best Week &amp; Month in charts</t>
  </si>
  <si>
    <t>Date</t>
  </si>
  <si>
    <t>Value</t>
  </si>
  <si>
    <t>Week num</t>
  </si>
  <si>
    <t>Month Num</t>
  </si>
  <si>
    <t>Week Total</t>
  </si>
  <si>
    <t>Month Total</t>
  </si>
  <si>
    <t>Best Values</t>
  </si>
  <si>
    <t>Best Week</t>
  </si>
  <si>
    <t>Month</t>
  </si>
  <si>
    <t>Best Month</t>
  </si>
  <si>
    <t>wk Start End</t>
  </si>
  <si>
    <t>Mth Start End</t>
  </si>
  <si>
    <t>Start</t>
  </si>
  <si>
    <t>End</t>
  </si>
  <si>
    <t>Week</t>
  </si>
  <si>
    <t>Title</t>
  </si>
  <si>
    <t>Trend of values with best week &amp; month highlighted</t>
  </si>
  <si>
    <t>Trend of values with best week &amp; month - drop lines</t>
  </si>
  <si>
    <t>Highlight excel charts - examples</t>
  </si>
  <si>
    <t>Interactive Sales chart using Excel</t>
  </si>
  <si>
    <t>Using tables to handle growing data</t>
  </si>
  <si>
    <t>Show details on demand - examples</t>
  </si>
  <si>
    <t>About this chart</t>
  </si>
  <si>
    <t>More such charts</t>
  </si>
  <si>
    <t>Excel Basics you need</t>
  </si>
  <si>
    <t>OFFSET to extract a portion of data</t>
  </si>
  <si>
    <t>More on charting</t>
  </si>
  <si>
    <t>Excel School Program</t>
  </si>
  <si>
    <t>Detailed tutorial</t>
  </si>
  <si>
    <r>
      <t xml:space="preserve">Resources to learn more </t>
    </r>
    <r>
      <rPr>
        <sz val="11"/>
        <color theme="0" tint="-4.9989318521683403E-2"/>
        <rFont val="Calibri"/>
        <family val="2"/>
      </rPr>
      <t>↓</t>
    </r>
  </si>
  <si>
    <r>
      <t xml:space="preserve">Data &amp; Formulas </t>
    </r>
    <r>
      <rPr>
        <b/>
        <sz val="9"/>
        <color theme="1"/>
        <rFont val="Calibri"/>
        <family val="2"/>
      </rPr>
      <t>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</si>
</sst>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sz val="11"/>
      <color theme="0" tint="-4.9989318521683403E-2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4" fillId="0" borderId="0" xfId="0" applyFont="1"/>
    <xf numFmtId="0" fontId="4" fillId="0" borderId="10" xfId="0" applyFont="1" applyBorder="1"/>
    <xf numFmtId="0" fontId="4" fillId="0" borderId="6" xfId="0" applyFont="1" applyBorder="1"/>
    <xf numFmtId="164" fontId="4" fillId="0" borderId="7" xfId="1" applyNumberFormat="1" applyFont="1" applyBorder="1"/>
    <xf numFmtId="164" fontId="4" fillId="0" borderId="2" xfId="1" applyNumberFormat="1" applyFont="1" applyBorder="1"/>
    <xf numFmtId="0" fontId="4" fillId="0" borderId="3" xfId="0" applyFont="1" applyBorder="1"/>
    <xf numFmtId="15" fontId="4" fillId="0" borderId="10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left"/>
    </xf>
    <xf numFmtId="164" fontId="4" fillId="0" borderId="0" xfId="1" applyNumberFormat="1" applyFont="1"/>
    <xf numFmtId="0" fontId="4" fillId="0" borderId="0" xfId="0" applyFont="1" applyAlignment="1">
      <alignment horizontal="center"/>
    </xf>
    <xf numFmtId="164" fontId="4" fillId="2" borderId="1" xfId="1" applyNumberFormat="1" applyFont="1" applyFill="1" applyBorder="1"/>
    <xf numFmtId="164" fontId="4" fillId="0" borderId="1" xfId="1" applyNumberFormat="1" applyFont="1" applyBorder="1"/>
    <xf numFmtId="0" fontId="6" fillId="0" borderId="0" xfId="0" applyFont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 indent="1"/>
    </xf>
    <xf numFmtId="0" fontId="2" fillId="5" borderId="0" xfId="0" applyFont="1" applyFill="1" applyAlignment="1">
      <alignment horizontal="left" indent="1"/>
    </xf>
    <xf numFmtId="0" fontId="10" fillId="0" borderId="0" xfId="2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4" borderId="1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2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0" formatCode="d\-mmm\-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'highlight-values'!$AG$3</c:f>
          <c:strCache>
            <c:ptCount val="1"/>
            <c:pt idx="0">
              <c:v>Trend of values - 1 Jul to 11 Dec, 2012</c:v>
            </c:pt>
          </c:strCache>
        </c:strRef>
      </c:tx>
      <c:layout/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41332617513724E-2"/>
          <c:y val="0.30092592592592593"/>
          <c:w val="0.91522533404915296"/>
          <c:h val="0.60026975794692317"/>
        </c:manualLayout>
      </c:layout>
      <c:lineChart>
        <c:grouping val="standard"/>
        <c:varyColors val="0"/>
        <c:ser>
          <c:idx val="0"/>
          <c:order val="0"/>
          <c:tx>
            <c:strRef>
              <c:f>'highlight-values'!$W$6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'highlight-values'!$W$7:$W$170</c:f>
              <c:numCache>
                <c:formatCode>_("$"* #,##0_);_("$"* \(#,##0\);_("$"* "-"??_);_(@_)</c:formatCode>
                <c:ptCount val="164"/>
                <c:pt idx="0">
                  <c:v>475</c:v>
                </c:pt>
                <c:pt idx="1">
                  <c:v>509</c:v>
                </c:pt>
                <c:pt idx="2">
                  <c:v>479</c:v>
                </c:pt>
                <c:pt idx="3">
                  <c:v>473</c:v>
                </c:pt>
                <c:pt idx="4">
                  <c:v>528</c:v>
                </c:pt>
                <c:pt idx="5">
                  <c:v>520</c:v>
                </c:pt>
                <c:pt idx="6">
                  <c:v>500</c:v>
                </c:pt>
                <c:pt idx="7">
                  <c:v>534</c:v>
                </c:pt>
                <c:pt idx="8">
                  <c:v>488</c:v>
                </c:pt>
                <c:pt idx="9">
                  <c:v>489</c:v>
                </c:pt>
                <c:pt idx="10">
                  <c:v>490</c:v>
                </c:pt>
                <c:pt idx="11">
                  <c:v>511</c:v>
                </c:pt>
                <c:pt idx="12">
                  <c:v>521</c:v>
                </c:pt>
                <c:pt idx="13">
                  <c:v>513</c:v>
                </c:pt>
                <c:pt idx="14">
                  <c:v>508</c:v>
                </c:pt>
                <c:pt idx="15">
                  <c:v>527</c:v>
                </c:pt>
                <c:pt idx="16">
                  <c:v>565</c:v>
                </c:pt>
                <c:pt idx="17">
                  <c:v>492</c:v>
                </c:pt>
                <c:pt idx="18">
                  <c:v>508</c:v>
                </c:pt>
                <c:pt idx="19">
                  <c:v>490</c:v>
                </c:pt>
                <c:pt idx="20">
                  <c:v>464</c:v>
                </c:pt>
                <c:pt idx="21">
                  <c:v>549</c:v>
                </c:pt>
                <c:pt idx="22">
                  <c:v>489</c:v>
                </c:pt>
                <c:pt idx="23">
                  <c:v>514</c:v>
                </c:pt>
                <c:pt idx="24">
                  <c:v>504</c:v>
                </c:pt>
                <c:pt idx="25">
                  <c:v>515</c:v>
                </c:pt>
                <c:pt idx="26">
                  <c:v>545</c:v>
                </c:pt>
                <c:pt idx="27">
                  <c:v>496</c:v>
                </c:pt>
                <c:pt idx="28">
                  <c:v>492</c:v>
                </c:pt>
                <c:pt idx="29">
                  <c:v>535</c:v>
                </c:pt>
                <c:pt idx="30">
                  <c:v>514</c:v>
                </c:pt>
                <c:pt idx="31">
                  <c:v>527</c:v>
                </c:pt>
                <c:pt idx="32">
                  <c:v>481</c:v>
                </c:pt>
                <c:pt idx="33">
                  <c:v>499</c:v>
                </c:pt>
                <c:pt idx="34">
                  <c:v>487</c:v>
                </c:pt>
                <c:pt idx="35">
                  <c:v>528</c:v>
                </c:pt>
                <c:pt idx="36">
                  <c:v>479</c:v>
                </c:pt>
                <c:pt idx="37">
                  <c:v>486</c:v>
                </c:pt>
                <c:pt idx="38">
                  <c:v>476</c:v>
                </c:pt>
                <c:pt idx="39">
                  <c:v>519</c:v>
                </c:pt>
                <c:pt idx="40">
                  <c:v>526</c:v>
                </c:pt>
                <c:pt idx="41">
                  <c:v>487</c:v>
                </c:pt>
                <c:pt idx="42">
                  <c:v>510</c:v>
                </c:pt>
                <c:pt idx="43">
                  <c:v>485</c:v>
                </c:pt>
                <c:pt idx="44">
                  <c:v>436</c:v>
                </c:pt>
                <c:pt idx="45">
                  <c:v>485</c:v>
                </c:pt>
                <c:pt idx="46">
                  <c:v>521</c:v>
                </c:pt>
                <c:pt idx="47">
                  <c:v>488</c:v>
                </c:pt>
                <c:pt idx="48">
                  <c:v>482</c:v>
                </c:pt>
                <c:pt idx="49">
                  <c:v>478</c:v>
                </c:pt>
                <c:pt idx="50">
                  <c:v>528</c:v>
                </c:pt>
                <c:pt idx="51">
                  <c:v>477</c:v>
                </c:pt>
                <c:pt idx="52">
                  <c:v>501</c:v>
                </c:pt>
                <c:pt idx="53">
                  <c:v>511</c:v>
                </c:pt>
                <c:pt idx="54">
                  <c:v>495</c:v>
                </c:pt>
                <c:pt idx="55">
                  <c:v>476</c:v>
                </c:pt>
                <c:pt idx="56">
                  <c:v>519</c:v>
                </c:pt>
                <c:pt idx="57">
                  <c:v>475</c:v>
                </c:pt>
                <c:pt idx="58">
                  <c:v>475</c:v>
                </c:pt>
                <c:pt idx="59">
                  <c:v>499</c:v>
                </c:pt>
                <c:pt idx="60">
                  <c:v>512</c:v>
                </c:pt>
                <c:pt idx="61">
                  <c:v>440</c:v>
                </c:pt>
                <c:pt idx="62">
                  <c:v>531</c:v>
                </c:pt>
                <c:pt idx="63">
                  <c:v>493</c:v>
                </c:pt>
                <c:pt idx="64">
                  <c:v>508</c:v>
                </c:pt>
                <c:pt idx="65">
                  <c:v>474</c:v>
                </c:pt>
                <c:pt idx="66">
                  <c:v>523</c:v>
                </c:pt>
                <c:pt idx="67">
                  <c:v>528</c:v>
                </c:pt>
                <c:pt idx="68">
                  <c:v>549</c:v>
                </c:pt>
                <c:pt idx="69">
                  <c:v>510</c:v>
                </c:pt>
                <c:pt idx="70">
                  <c:v>545</c:v>
                </c:pt>
                <c:pt idx="71">
                  <c:v>544</c:v>
                </c:pt>
                <c:pt idx="72">
                  <c:v>512</c:v>
                </c:pt>
                <c:pt idx="73">
                  <c:v>488</c:v>
                </c:pt>
                <c:pt idx="74">
                  <c:v>537</c:v>
                </c:pt>
                <c:pt idx="75">
                  <c:v>527</c:v>
                </c:pt>
                <c:pt idx="76">
                  <c:v>487</c:v>
                </c:pt>
                <c:pt idx="77">
                  <c:v>462</c:v>
                </c:pt>
                <c:pt idx="78">
                  <c:v>471</c:v>
                </c:pt>
                <c:pt idx="79">
                  <c:v>490</c:v>
                </c:pt>
                <c:pt idx="80">
                  <c:v>518</c:v>
                </c:pt>
                <c:pt idx="81">
                  <c:v>478</c:v>
                </c:pt>
                <c:pt idx="82">
                  <c:v>457</c:v>
                </c:pt>
                <c:pt idx="83">
                  <c:v>502</c:v>
                </c:pt>
                <c:pt idx="84">
                  <c:v>532</c:v>
                </c:pt>
                <c:pt idx="85">
                  <c:v>512</c:v>
                </c:pt>
                <c:pt idx="86">
                  <c:v>523</c:v>
                </c:pt>
                <c:pt idx="87">
                  <c:v>537</c:v>
                </c:pt>
                <c:pt idx="88">
                  <c:v>503</c:v>
                </c:pt>
                <c:pt idx="89">
                  <c:v>487</c:v>
                </c:pt>
                <c:pt idx="90">
                  <c:v>530</c:v>
                </c:pt>
                <c:pt idx="91">
                  <c:v>523</c:v>
                </c:pt>
                <c:pt idx="92">
                  <c:v>483</c:v>
                </c:pt>
                <c:pt idx="93">
                  <c:v>499</c:v>
                </c:pt>
                <c:pt idx="94">
                  <c:v>463</c:v>
                </c:pt>
                <c:pt idx="95">
                  <c:v>522</c:v>
                </c:pt>
                <c:pt idx="96">
                  <c:v>457</c:v>
                </c:pt>
                <c:pt idx="97">
                  <c:v>505</c:v>
                </c:pt>
                <c:pt idx="98">
                  <c:v>484</c:v>
                </c:pt>
                <c:pt idx="99">
                  <c:v>520</c:v>
                </c:pt>
                <c:pt idx="100">
                  <c:v>503</c:v>
                </c:pt>
                <c:pt idx="101">
                  <c:v>484</c:v>
                </c:pt>
                <c:pt idx="102">
                  <c:v>522</c:v>
                </c:pt>
                <c:pt idx="103">
                  <c:v>536</c:v>
                </c:pt>
                <c:pt idx="104">
                  <c:v>471</c:v>
                </c:pt>
                <c:pt idx="105">
                  <c:v>477</c:v>
                </c:pt>
                <c:pt idx="106">
                  <c:v>478</c:v>
                </c:pt>
                <c:pt idx="107">
                  <c:v>492</c:v>
                </c:pt>
                <c:pt idx="108">
                  <c:v>473</c:v>
                </c:pt>
                <c:pt idx="109">
                  <c:v>518</c:v>
                </c:pt>
                <c:pt idx="110">
                  <c:v>485</c:v>
                </c:pt>
                <c:pt idx="111">
                  <c:v>502</c:v>
                </c:pt>
                <c:pt idx="112">
                  <c:v>448</c:v>
                </c:pt>
                <c:pt idx="113">
                  <c:v>504</c:v>
                </c:pt>
                <c:pt idx="114">
                  <c:v>492</c:v>
                </c:pt>
                <c:pt idx="115">
                  <c:v>503</c:v>
                </c:pt>
                <c:pt idx="116">
                  <c:v>490</c:v>
                </c:pt>
                <c:pt idx="117">
                  <c:v>489</c:v>
                </c:pt>
                <c:pt idx="118">
                  <c:v>485</c:v>
                </c:pt>
                <c:pt idx="119">
                  <c:v>503</c:v>
                </c:pt>
                <c:pt idx="120">
                  <c:v>513</c:v>
                </c:pt>
                <c:pt idx="121">
                  <c:v>502</c:v>
                </c:pt>
                <c:pt idx="122">
                  <c:v>512</c:v>
                </c:pt>
                <c:pt idx="123">
                  <c:v>534</c:v>
                </c:pt>
                <c:pt idx="124">
                  <c:v>480</c:v>
                </c:pt>
                <c:pt idx="125">
                  <c:v>441</c:v>
                </c:pt>
                <c:pt idx="126">
                  <c:v>511</c:v>
                </c:pt>
                <c:pt idx="127">
                  <c:v>494</c:v>
                </c:pt>
                <c:pt idx="128">
                  <c:v>494</c:v>
                </c:pt>
                <c:pt idx="129">
                  <c:v>520</c:v>
                </c:pt>
                <c:pt idx="130">
                  <c:v>587</c:v>
                </c:pt>
                <c:pt idx="131">
                  <c:v>503</c:v>
                </c:pt>
                <c:pt idx="132">
                  <c:v>505</c:v>
                </c:pt>
                <c:pt idx="133">
                  <c:v>540</c:v>
                </c:pt>
                <c:pt idx="134">
                  <c:v>458</c:v>
                </c:pt>
                <c:pt idx="135">
                  <c:v>548</c:v>
                </c:pt>
                <c:pt idx="136">
                  <c:v>535</c:v>
                </c:pt>
                <c:pt idx="137">
                  <c:v>477</c:v>
                </c:pt>
                <c:pt idx="138">
                  <c:v>551</c:v>
                </c:pt>
                <c:pt idx="139">
                  <c:v>516</c:v>
                </c:pt>
                <c:pt idx="140">
                  <c:v>503</c:v>
                </c:pt>
                <c:pt idx="141">
                  <c:v>467</c:v>
                </c:pt>
                <c:pt idx="142">
                  <c:v>491</c:v>
                </c:pt>
                <c:pt idx="143">
                  <c:v>478</c:v>
                </c:pt>
                <c:pt idx="144">
                  <c:v>481</c:v>
                </c:pt>
                <c:pt idx="145">
                  <c:v>505</c:v>
                </c:pt>
                <c:pt idx="146">
                  <c:v>485</c:v>
                </c:pt>
                <c:pt idx="147">
                  <c:v>483</c:v>
                </c:pt>
                <c:pt idx="148">
                  <c:v>529</c:v>
                </c:pt>
                <c:pt idx="149">
                  <c:v>506</c:v>
                </c:pt>
                <c:pt idx="150">
                  <c:v>478</c:v>
                </c:pt>
                <c:pt idx="151">
                  <c:v>503</c:v>
                </c:pt>
                <c:pt idx="152">
                  <c:v>521</c:v>
                </c:pt>
                <c:pt idx="153">
                  <c:v>481</c:v>
                </c:pt>
                <c:pt idx="154">
                  <c:v>508</c:v>
                </c:pt>
                <c:pt idx="155">
                  <c:v>551</c:v>
                </c:pt>
                <c:pt idx="156">
                  <c:v>473</c:v>
                </c:pt>
                <c:pt idx="157">
                  <c:v>493</c:v>
                </c:pt>
                <c:pt idx="158">
                  <c:v>489</c:v>
                </c:pt>
                <c:pt idx="159">
                  <c:v>497</c:v>
                </c:pt>
                <c:pt idx="160">
                  <c:v>507</c:v>
                </c:pt>
                <c:pt idx="161">
                  <c:v>481</c:v>
                </c:pt>
                <c:pt idx="162">
                  <c:v>542</c:v>
                </c:pt>
                <c:pt idx="163">
                  <c:v>521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'highlight-values'!$AC$6</c:f>
              <c:strCache>
                <c:ptCount val="1"/>
                <c:pt idx="0">
                  <c:v>Best Month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'highlight-values'!$AC$7:$AC$170</c:f>
              <c:numCache>
                <c:formatCode>_("$"* #,##0_);_("$"* \(#,##0\);_("$"* "-"??_);_(@_)</c:formatCode>
                <c:ptCount val="164"/>
                <c:pt idx="0">
                  <c:v>475</c:v>
                </c:pt>
                <c:pt idx="1">
                  <c:v>509</c:v>
                </c:pt>
                <c:pt idx="2">
                  <c:v>479</c:v>
                </c:pt>
                <c:pt idx="3">
                  <c:v>473</c:v>
                </c:pt>
                <c:pt idx="4">
                  <c:v>528</c:v>
                </c:pt>
                <c:pt idx="5">
                  <c:v>520</c:v>
                </c:pt>
                <c:pt idx="6">
                  <c:v>500</c:v>
                </c:pt>
                <c:pt idx="7">
                  <c:v>534</c:v>
                </c:pt>
                <c:pt idx="8">
                  <c:v>488</c:v>
                </c:pt>
                <c:pt idx="9">
                  <c:v>489</c:v>
                </c:pt>
                <c:pt idx="10">
                  <c:v>490</c:v>
                </c:pt>
                <c:pt idx="11">
                  <c:v>511</c:v>
                </c:pt>
                <c:pt idx="12">
                  <c:v>521</c:v>
                </c:pt>
                <c:pt idx="13">
                  <c:v>513</c:v>
                </c:pt>
                <c:pt idx="14">
                  <c:v>508</c:v>
                </c:pt>
                <c:pt idx="15">
                  <c:v>527</c:v>
                </c:pt>
                <c:pt idx="16">
                  <c:v>565</c:v>
                </c:pt>
                <c:pt idx="17">
                  <c:v>492</c:v>
                </c:pt>
                <c:pt idx="18">
                  <c:v>508</c:v>
                </c:pt>
                <c:pt idx="19">
                  <c:v>490</c:v>
                </c:pt>
                <c:pt idx="20">
                  <c:v>464</c:v>
                </c:pt>
                <c:pt idx="21">
                  <c:v>549</c:v>
                </c:pt>
                <c:pt idx="22">
                  <c:v>489</c:v>
                </c:pt>
                <c:pt idx="23">
                  <c:v>514</c:v>
                </c:pt>
                <c:pt idx="24">
                  <c:v>504</c:v>
                </c:pt>
                <c:pt idx="25">
                  <c:v>515</c:v>
                </c:pt>
                <c:pt idx="26">
                  <c:v>545</c:v>
                </c:pt>
                <c:pt idx="27">
                  <c:v>496</c:v>
                </c:pt>
                <c:pt idx="28">
                  <c:v>492</c:v>
                </c:pt>
                <c:pt idx="29">
                  <c:v>535</c:v>
                </c:pt>
                <c:pt idx="30">
                  <c:v>514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'highlight-values'!$AB$6</c:f>
              <c:strCache>
                <c:ptCount val="1"/>
                <c:pt idx="0">
                  <c:v>Best Week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'highlight-values'!$AB$7:$AB$170</c:f>
              <c:numCache>
                <c:formatCode>_("$"* #,##0_);_("$"* \(#,##0\);_("$"* "-"??_);_(@_)</c:formatCode>
                <c:ptCount val="16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545</c:v>
                </c:pt>
                <c:pt idx="71">
                  <c:v>544</c:v>
                </c:pt>
                <c:pt idx="72">
                  <c:v>512</c:v>
                </c:pt>
                <c:pt idx="73">
                  <c:v>488</c:v>
                </c:pt>
                <c:pt idx="74">
                  <c:v>537</c:v>
                </c:pt>
                <c:pt idx="75">
                  <c:v>527</c:v>
                </c:pt>
                <c:pt idx="76">
                  <c:v>487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404288"/>
        <c:axId val="45727744"/>
      </c:lineChart>
      <c:dateAx>
        <c:axId val="69140428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45727744"/>
        <c:crosses val="autoZero"/>
        <c:auto val="1"/>
        <c:lblOffset val="100"/>
        <c:baseTimeUnit val="days"/>
        <c:majorUnit val="1"/>
        <c:majorTimeUnit val="months"/>
      </c:dateAx>
      <c:valAx>
        <c:axId val="45727744"/>
        <c:scaling>
          <c:orientation val="minMax"/>
          <c:max val="600"/>
          <c:min val="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91404288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'highlight-values'!$AG$3</c:f>
          <c:strCache>
            <c:ptCount val="1"/>
            <c:pt idx="0">
              <c:v>Trend of values - 1 Jul to 11 Dec, 2012</c:v>
            </c:pt>
          </c:strCache>
        </c:strRef>
      </c:tx>
      <c:layout/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41332617513724E-2"/>
          <c:y val="0.23148148148148148"/>
          <c:w val="0.91522533404915296"/>
          <c:h val="0.6697142023913677"/>
        </c:manualLayout>
      </c:layout>
      <c:lineChart>
        <c:grouping val="standard"/>
        <c:varyColors val="0"/>
        <c:ser>
          <c:idx val="0"/>
          <c:order val="0"/>
          <c:tx>
            <c:strRef>
              <c:f>'highlight-values'!$W$6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'highlight-values'!$W$7:$W$170</c:f>
              <c:numCache>
                <c:formatCode>_("$"* #,##0_);_("$"* \(#,##0\);_("$"* "-"??_);_(@_)</c:formatCode>
                <c:ptCount val="164"/>
                <c:pt idx="0">
                  <c:v>475</c:v>
                </c:pt>
                <c:pt idx="1">
                  <c:v>509</c:v>
                </c:pt>
                <c:pt idx="2">
                  <c:v>479</c:v>
                </c:pt>
                <c:pt idx="3">
                  <c:v>473</c:v>
                </c:pt>
                <c:pt idx="4">
                  <c:v>528</c:v>
                </c:pt>
                <c:pt idx="5">
                  <c:v>520</c:v>
                </c:pt>
                <c:pt idx="6">
                  <c:v>500</c:v>
                </c:pt>
                <c:pt idx="7">
                  <c:v>534</c:v>
                </c:pt>
                <c:pt idx="8">
                  <c:v>488</c:v>
                </c:pt>
                <c:pt idx="9">
                  <c:v>489</c:v>
                </c:pt>
                <c:pt idx="10">
                  <c:v>490</c:v>
                </c:pt>
                <c:pt idx="11">
                  <c:v>511</c:v>
                </c:pt>
                <c:pt idx="12">
                  <c:v>521</c:v>
                </c:pt>
                <c:pt idx="13">
                  <c:v>513</c:v>
                </c:pt>
                <c:pt idx="14">
                  <c:v>508</c:v>
                </c:pt>
                <c:pt idx="15">
                  <c:v>527</c:v>
                </c:pt>
                <c:pt idx="16">
                  <c:v>565</c:v>
                </c:pt>
                <c:pt idx="17">
                  <c:v>492</c:v>
                </c:pt>
                <c:pt idx="18">
                  <c:v>508</c:v>
                </c:pt>
                <c:pt idx="19">
                  <c:v>490</c:v>
                </c:pt>
                <c:pt idx="20">
                  <c:v>464</c:v>
                </c:pt>
                <c:pt idx="21">
                  <c:v>549</c:v>
                </c:pt>
                <c:pt idx="22">
                  <c:v>489</c:v>
                </c:pt>
                <c:pt idx="23">
                  <c:v>514</c:v>
                </c:pt>
                <c:pt idx="24">
                  <c:v>504</c:v>
                </c:pt>
                <c:pt idx="25">
                  <c:v>515</c:v>
                </c:pt>
                <c:pt idx="26">
                  <c:v>545</c:v>
                </c:pt>
                <c:pt idx="27">
                  <c:v>496</c:v>
                </c:pt>
                <c:pt idx="28">
                  <c:v>492</c:v>
                </c:pt>
                <c:pt idx="29">
                  <c:v>535</c:v>
                </c:pt>
                <c:pt idx="30">
                  <c:v>514</c:v>
                </c:pt>
                <c:pt idx="31">
                  <c:v>527</c:v>
                </c:pt>
                <c:pt idx="32">
                  <c:v>481</c:v>
                </c:pt>
                <c:pt idx="33">
                  <c:v>499</c:v>
                </c:pt>
                <c:pt idx="34">
                  <c:v>487</c:v>
                </c:pt>
                <c:pt idx="35">
                  <c:v>528</c:v>
                </c:pt>
                <c:pt idx="36">
                  <c:v>479</c:v>
                </c:pt>
                <c:pt idx="37">
                  <c:v>486</c:v>
                </c:pt>
                <c:pt idx="38">
                  <c:v>476</c:v>
                </c:pt>
                <c:pt idx="39">
                  <c:v>519</c:v>
                </c:pt>
                <c:pt idx="40">
                  <c:v>526</c:v>
                </c:pt>
                <c:pt idx="41">
                  <c:v>487</c:v>
                </c:pt>
                <c:pt idx="42">
                  <c:v>510</c:v>
                </c:pt>
                <c:pt idx="43">
                  <c:v>485</c:v>
                </c:pt>
                <c:pt idx="44">
                  <c:v>436</c:v>
                </c:pt>
                <c:pt idx="45">
                  <c:v>485</c:v>
                </c:pt>
                <c:pt idx="46">
                  <c:v>521</c:v>
                </c:pt>
                <c:pt idx="47">
                  <c:v>488</c:v>
                </c:pt>
                <c:pt idx="48">
                  <c:v>482</c:v>
                </c:pt>
                <c:pt idx="49">
                  <c:v>478</c:v>
                </c:pt>
                <c:pt idx="50">
                  <c:v>528</c:v>
                </c:pt>
                <c:pt idx="51">
                  <c:v>477</c:v>
                </c:pt>
                <c:pt idx="52">
                  <c:v>501</c:v>
                </c:pt>
                <c:pt idx="53">
                  <c:v>511</c:v>
                </c:pt>
                <c:pt idx="54">
                  <c:v>495</c:v>
                </c:pt>
                <c:pt idx="55">
                  <c:v>476</c:v>
                </c:pt>
                <c:pt idx="56">
                  <c:v>519</c:v>
                </c:pt>
                <c:pt idx="57">
                  <c:v>475</c:v>
                </c:pt>
                <c:pt idx="58">
                  <c:v>475</c:v>
                </c:pt>
                <c:pt idx="59">
                  <c:v>499</c:v>
                </c:pt>
                <c:pt idx="60">
                  <c:v>512</c:v>
                </c:pt>
                <c:pt idx="61">
                  <c:v>440</c:v>
                </c:pt>
                <c:pt idx="62">
                  <c:v>531</c:v>
                </c:pt>
                <c:pt idx="63">
                  <c:v>493</c:v>
                </c:pt>
                <c:pt idx="64">
                  <c:v>508</c:v>
                </c:pt>
                <c:pt idx="65">
                  <c:v>474</c:v>
                </c:pt>
                <c:pt idx="66">
                  <c:v>523</c:v>
                </c:pt>
                <c:pt idx="67">
                  <c:v>528</c:v>
                </c:pt>
                <c:pt idx="68">
                  <c:v>549</c:v>
                </c:pt>
                <c:pt idx="69">
                  <c:v>510</c:v>
                </c:pt>
                <c:pt idx="70">
                  <c:v>545</c:v>
                </c:pt>
                <c:pt idx="71">
                  <c:v>544</c:v>
                </c:pt>
                <c:pt idx="72">
                  <c:v>512</c:v>
                </c:pt>
                <c:pt idx="73">
                  <c:v>488</c:v>
                </c:pt>
                <c:pt idx="74">
                  <c:v>537</c:v>
                </c:pt>
                <c:pt idx="75">
                  <c:v>527</c:v>
                </c:pt>
                <c:pt idx="76">
                  <c:v>487</c:v>
                </c:pt>
                <c:pt idx="77">
                  <c:v>462</c:v>
                </c:pt>
                <c:pt idx="78">
                  <c:v>471</c:v>
                </c:pt>
                <c:pt idx="79">
                  <c:v>490</c:v>
                </c:pt>
                <c:pt idx="80">
                  <c:v>518</c:v>
                </c:pt>
                <c:pt idx="81">
                  <c:v>478</c:v>
                </c:pt>
                <c:pt idx="82">
                  <c:v>457</c:v>
                </c:pt>
                <c:pt idx="83">
                  <c:v>502</c:v>
                </c:pt>
                <c:pt idx="84">
                  <c:v>532</c:v>
                </c:pt>
                <c:pt idx="85">
                  <c:v>512</c:v>
                </c:pt>
                <c:pt idx="86">
                  <c:v>523</c:v>
                </c:pt>
                <c:pt idx="87">
                  <c:v>537</c:v>
                </c:pt>
                <c:pt idx="88">
                  <c:v>503</c:v>
                </c:pt>
                <c:pt idx="89">
                  <c:v>487</c:v>
                </c:pt>
                <c:pt idx="90">
                  <c:v>530</c:v>
                </c:pt>
                <c:pt idx="91">
                  <c:v>523</c:v>
                </c:pt>
                <c:pt idx="92">
                  <c:v>483</c:v>
                </c:pt>
                <c:pt idx="93">
                  <c:v>499</c:v>
                </c:pt>
                <c:pt idx="94">
                  <c:v>463</c:v>
                </c:pt>
                <c:pt idx="95">
                  <c:v>522</c:v>
                </c:pt>
                <c:pt idx="96">
                  <c:v>457</c:v>
                </c:pt>
                <c:pt idx="97">
                  <c:v>505</c:v>
                </c:pt>
                <c:pt idx="98">
                  <c:v>484</c:v>
                </c:pt>
                <c:pt idx="99">
                  <c:v>520</c:v>
                </c:pt>
                <c:pt idx="100">
                  <c:v>503</c:v>
                </c:pt>
                <c:pt idx="101">
                  <c:v>484</c:v>
                </c:pt>
                <c:pt idx="102">
                  <c:v>522</c:v>
                </c:pt>
                <c:pt idx="103">
                  <c:v>536</c:v>
                </c:pt>
                <c:pt idx="104">
                  <c:v>471</c:v>
                </c:pt>
                <c:pt idx="105">
                  <c:v>477</c:v>
                </c:pt>
                <c:pt idx="106">
                  <c:v>478</c:v>
                </c:pt>
                <c:pt idx="107">
                  <c:v>492</c:v>
                </c:pt>
                <c:pt idx="108">
                  <c:v>473</c:v>
                </c:pt>
                <c:pt idx="109">
                  <c:v>518</c:v>
                </c:pt>
                <c:pt idx="110">
                  <c:v>485</c:v>
                </c:pt>
                <c:pt idx="111">
                  <c:v>502</c:v>
                </c:pt>
                <c:pt idx="112">
                  <c:v>448</c:v>
                </c:pt>
                <c:pt idx="113">
                  <c:v>504</c:v>
                </c:pt>
                <c:pt idx="114">
                  <c:v>492</c:v>
                </c:pt>
                <c:pt idx="115">
                  <c:v>503</c:v>
                </c:pt>
                <c:pt idx="116">
                  <c:v>490</c:v>
                </c:pt>
                <c:pt idx="117">
                  <c:v>489</c:v>
                </c:pt>
                <c:pt idx="118">
                  <c:v>485</c:v>
                </c:pt>
                <c:pt idx="119">
                  <c:v>503</c:v>
                </c:pt>
                <c:pt idx="120">
                  <c:v>513</c:v>
                </c:pt>
                <c:pt idx="121">
                  <c:v>502</c:v>
                </c:pt>
                <c:pt idx="122">
                  <c:v>512</c:v>
                </c:pt>
                <c:pt idx="123">
                  <c:v>534</c:v>
                </c:pt>
                <c:pt idx="124">
                  <c:v>480</c:v>
                </c:pt>
                <c:pt idx="125">
                  <c:v>441</c:v>
                </c:pt>
                <c:pt idx="126">
                  <c:v>511</c:v>
                </c:pt>
                <c:pt idx="127">
                  <c:v>494</c:v>
                </c:pt>
                <c:pt idx="128">
                  <c:v>494</c:v>
                </c:pt>
                <c:pt idx="129">
                  <c:v>520</c:v>
                </c:pt>
                <c:pt idx="130">
                  <c:v>587</c:v>
                </c:pt>
                <c:pt idx="131">
                  <c:v>503</c:v>
                </c:pt>
                <c:pt idx="132">
                  <c:v>505</c:v>
                </c:pt>
                <c:pt idx="133">
                  <c:v>540</c:v>
                </c:pt>
                <c:pt idx="134">
                  <c:v>458</c:v>
                </c:pt>
                <c:pt idx="135">
                  <c:v>548</c:v>
                </c:pt>
                <c:pt idx="136">
                  <c:v>535</c:v>
                </c:pt>
                <c:pt idx="137">
                  <c:v>477</c:v>
                </c:pt>
                <c:pt idx="138">
                  <c:v>551</c:v>
                </c:pt>
                <c:pt idx="139">
                  <c:v>516</c:v>
                </c:pt>
                <c:pt idx="140">
                  <c:v>503</c:v>
                </c:pt>
                <c:pt idx="141">
                  <c:v>467</c:v>
                </c:pt>
                <c:pt idx="142">
                  <c:v>491</c:v>
                </c:pt>
                <c:pt idx="143">
                  <c:v>478</c:v>
                </c:pt>
                <c:pt idx="144">
                  <c:v>481</c:v>
                </c:pt>
                <c:pt idx="145">
                  <c:v>505</c:v>
                </c:pt>
                <c:pt idx="146">
                  <c:v>485</c:v>
                </c:pt>
                <c:pt idx="147">
                  <c:v>483</c:v>
                </c:pt>
                <c:pt idx="148">
                  <c:v>529</c:v>
                </c:pt>
                <c:pt idx="149">
                  <c:v>506</c:v>
                </c:pt>
                <c:pt idx="150">
                  <c:v>478</c:v>
                </c:pt>
                <c:pt idx="151">
                  <c:v>503</c:v>
                </c:pt>
                <c:pt idx="152">
                  <c:v>521</c:v>
                </c:pt>
                <c:pt idx="153">
                  <c:v>481</c:v>
                </c:pt>
                <c:pt idx="154">
                  <c:v>508</c:v>
                </c:pt>
                <c:pt idx="155">
                  <c:v>551</c:v>
                </c:pt>
                <c:pt idx="156">
                  <c:v>473</c:v>
                </c:pt>
                <c:pt idx="157">
                  <c:v>493</c:v>
                </c:pt>
                <c:pt idx="158">
                  <c:v>489</c:v>
                </c:pt>
                <c:pt idx="159">
                  <c:v>497</c:v>
                </c:pt>
                <c:pt idx="160">
                  <c:v>507</c:v>
                </c:pt>
                <c:pt idx="161">
                  <c:v>481</c:v>
                </c:pt>
                <c:pt idx="162">
                  <c:v>542</c:v>
                </c:pt>
                <c:pt idx="163">
                  <c:v>521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'highlight-values'!$AC$6</c:f>
              <c:strCache>
                <c:ptCount val="1"/>
                <c:pt idx="0">
                  <c:v>Best Month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'highlight-values'!$AC$7:$AC$170</c:f>
              <c:numCache>
                <c:formatCode>_("$"* #,##0_);_("$"* \(#,##0\);_("$"* "-"??_);_(@_)</c:formatCode>
                <c:ptCount val="164"/>
                <c:pt idx="0">
                  <c:v>475</c:v>
                </c:pt>
                <c:pt idx="1">
                  <c:v>509</c:v>
                </c:pt>
                <c:pt idx="2">
                  <c:v>479</c:v>
                </c:pt>
                <c:pt idx="3">
                  <c:v>473</c:v>
                </c:pt>
                <c:pt idx="4">
                  <c:v>528</c:v>
                </c:pt>
                <c:pt idx="5">
                  <c:v>520</c:v>
                </c:pt>
                <c:pt idx="6">
                  <c:v>500</c:v>
                </c:pt>
                <c:pt idx="7">
                  <c:v>534</c:v>
                </c:pt>
                <c:pt idx="8">
                  <c:v>488</c:v>
                </c:pt>
                <c:pt idx="9">
                  <c:v>489</c:v>
                </c:pt>
                <c:pt idx="10">
                  <c:v>490</c:v>
                </c:pt>
                <c:pt idx="11">
                  <c:v>511</c:v>
                </c:pt>
                <c:pt idx="12">
                  <c:v>521</c:v>
                </c:pt>
                <c:pt idx="13">
                  <c:v>513</c:v>
                </c:pt>
                <c:pt idx="14">
                  <c:v>508</c:v>
                </c:pt>
                <c:pt idx="15">
                  <c:v>527</c:v>
                </c:pt>
                <c:pt idx="16">
                  <c:v>565</c:v>
                </c:pt>
                <c:pt idx="17">
                  <c:v>492</c:v>
                </c:pt>
                <c:pt idx="18">
                  <c:v>508</c:v>
                </c:pt>
                <c:pt idx="19">
                  <c:v>490</c:v>
                </c:pt>
                <c:pt idx="20">
                  <c:v>464</c:v>
                </c:pt>
                <c:pt idx="21">
                  <c:v>549</c:v>
                </c:pt>
                <c:pt idx="22">
                  <c:v>489</c:v>
                </c:pt>
                <c:pt idx="23">
                  <c:v>514</c:v>
                </c:pt>
                <c:pt idx="24">
                  <c:v>504</c:v>
                </c:pt>
                <c:pt idx="25">
                  <c:v>515</c:v>
                </c:pt>
                <c:pt idx="26">
                  <c:v>545</c:v>
                </c:pt>
                <c:pt idx="27">
                  <c:v>496</c:v>
                </c:pt>
                <c:pt idx="28">
                  <c:v>492</c:v>
                </c:pt>
                <c:pt idx="29">
                  <c:v>535</c:v>
                </c:pt>
                <c:pt idx="30">
                  <c:v>514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'highlight-values'!$AB$6</c:f>
              <c:strCache>
                <c:ptCount val="1"/>
                <c:pt idx="0">
                  <c:v>Best Week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'highlight-values'!$AB$7:$AB$170</c:f>
              <c:numCache>
                <c:formatCode>_("$"* #,##0_);_("$"* \(#,##0\);_("$"* "-"??_);_(@_)</c:formatCode>
                <c:ptCount val="16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545</c:v>
                </c:pt>
                <c:pt idx="71">
                  <c:v>544</c:v>
                </c:pt>
                <c:pt idx="72">
                  <c:v>512</c:v>
                </c:pt>
                <c:pt idx="73">
                  <c:v>488</c:v>
                </c:pt>
                <c:pt idx="74">
                  <c:v>537</c:v>
                </c:pt>
                <c:pt idx="75">
                  <c:v>527</c:v>
                </c:pt>
                <c:pt idx="76">
                  <c:v>487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'highlight-values'!$AD$6</c:f>
              <c:strCache>
                <c:ptCount val="1"/>
                <c:pt idx="0">
                  <c:v>wk Start End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'highlight-values'!$AD$7:$AD$170</c:f>
              <c:numCache>
                <c:formatCode>_("$"* #,##0_);_("$"* \(#,##0\);_("$"* "-"??_);_(@_)</c:formatCode>
                <c:ptCount val="16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545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487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'highlight-values'!$AE$6</c:f>
              <c:strCache>
                <c:ptCount val="1"/>
                <c:pt idx="0">
                  <c:v>Mth Start End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numRef>
              <c:f>'highlight-values'!$V$7:$V$170</c:f>
              <c:numCache>
                <c:formatCode>d\-mmm\-yy</c:formatCode>
                <c:ptCount val="164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  <c:pt idx="31">
                  <c:v>41122</c:v>
                </c:pt>
                <c:pt idx="32">
                  <c:v>41123</c:v>
                </c:pt>
                <c:pt idx="33">
                  <c:v>41124</c:v>
                </c:pt>
                <c:pt idx="34">
                  <c:v>41125</c:v>
                </c:pt>
                <c:pt idx="35">
                  <c:v>41126</c:v>
                </c:pt>
                <c:pt idx="36">
                  <c:v>41127</c:v>
                </c:pt>
                <c:pt idx="37">
                  <c:v>41128</c:v>
                </c:pt>
                <c:pt idx="38">
                  <c:v>41129</c:v>
                </c:pt>
                <c:pt idx="39">
                  <c:v>41130</c:v>
                </c:pt>
                <c:pt idx="40">
                  <c:v>41131</c:v>
                </c:pt>
                <c:pt idx="41">
                  <c:v>41132</c:v>
                </c:pt>
                <c:pt idx="42">
                  <c:v>41133</c:v>
                </c:pt>
                <c:pt idx="43">
                  <c:v>41134</c:v>
                </c:pt>
                <c:pt idx="44">
                  <c:v>41135</c:v>
                </c:pt>
                <c:pt idx="45">
                  <c:v>41136</c:v>
                </c:pt>
                <c:pt idx="46">
                  <c:v>41137</c:v>
                </c:pt>
                <c:pt idx="47">
                  <c:v>41138</c:v>
                </c:pt>
                <c:pt idx="48">
                  <c:v>41139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  <c:pt idx="72">
                  <c:v>41163</c:v>
                </c:pt>
                <c:pt idx="73">
                  <c:v>41164</c:v>
                </c:pt>
                <c:pt idx="74">
                  <c:v>41165</c:v>
                </c:pt>
                <c:pt idx="75">
                  <c:v>41166</c:v>
                </c:pt>
                <c:pt idx="76">
                  <c:v>41167</c:v>
                </c:pt>
                <c:pt idx="77">
                  <c:v>41168</c:v>
                </c:pt>
                <c:pt idx="78">
                  <c:v>41169</c:v>
                </c:pt>
                <c:pt idx="79">
                  <c:v>41170</c:v>
                </c:pt>
                <c:pt idx="80">
                  <c:v>41171</c:v>
                </c:pt>
                <c:pt idx="81">
                  <c:v>41172</c:v>
                </c:pt>
                <c:pt idx="82">
                  <c:v>41173</c:v>
                </c:pt>
                <c:pt idx="83">
                  <c:v>41174</c:v>
                </c:pt>
                <c:pt idx="84">
                  <c:v>41175</c:v>
                </c:pt>
                <c:pt idx="85">
                  <c:v>41176</c:v>
                </c:pt>
                <c:pt idx="86">
                  <c:v>41177</c:v>
                </c:pt>
                <c:pt idx="87">
                  <c:v>41178</c:v>
                </c:pt>
                <c:pt idx="88">
                  <c:v>41179</c:v>
                </c:pt>
                <c:pt idx="89">
                  <c:v>41180</c:v>
                </c:pt>
                <c:pt idx="90">
                  <c:v>41181</c:v>
                </c:pt>
                <c:pt idx="91">
                  <c:v>41182</c:v>
                </c:pt>
                <c:pt idx="92">
                  <c:v>41183</c:v>
                </c:pt>
                <c:pt idx="93">
                  <c:v>41184</c:v>
                </c:pt>
                <c:pt idx="94">
                  <c:v>41185</c:v>
                </c:pt>
                <c:pt idx="95">
                  <c:v>41186</c:v>
                </c:pt>
                <c:pt idx="96">
                  <c:v>41187</c:v>
                </c:pt>
                <c:pt idx="97">
                  <c:v>41188</c:v>
                </c:pt>
                <c:pt idx="98">
                  <c:v>41189</c:v>
                </c:pt>
                <c:pt idx="99">
                  <c:v>41190</c:v>
                </c:pt>
                <c:pt idx="100">
                  <c:v>41191</c:v>
                </c:pt>
                <c:pt idx="101">
                  <c:v>41192</c:v>
                </c:pt>
                <c:pt idx="102">
                  <c:v>41193</c:v>
                </c:pt>
                <c:pt idx="103">
                  <c:v>41194</c:v>
                </c:pt>
                <c:pt idx="104">
                  <c:v>41195</c:v>
                </c:pt>
                <c:pt idx="105">
                  <c:v>41196</c:v>
                </c:pt>
                <c:pt idx="106">
                  <c:v>41197</c:v>
                </c:pt>
                <c:pt idx="107">
                  <c:v>41198</c:v>
                </c:pt>
                <c:pt idx="108">
                  <c:v>41199</c:v>
                </c:pt>
                <c:pt idx="109">
                  <c:v>41200</c:v>
                </c:pt>
                <c:pt idx="110">
                  <c:v>41201</c:v>
                </c:pt>
                <c:pt idx="111">
                  <c:v>41202</c:v>
                </c:pt>
                <c:pt idx="112">
                  <c:v>41203</c:v>
                </c:pt>
                <c:pt idx="113">
                  <c:v>41204</c:v>
                </c:pt>
                <c:pt idx="114">
                  <c:v>41205</c:v>
                </c:pt>
                <c:pt idx="115">
                  <c:v>41206</c:v>
                </c:pt>
                <c:pt idx="116">
                  <c:v>41207</c:v>
                </c:pt>
                <c:pt idx="117">
                  <c:v>41208</c:v>
                </c:pt>
                <c:pt idx="118">
                  <c:v>41209</c:v>
                </c:pt>
                <c:pt idx="119">
                  <c:v>41210</c:v>
                </c:pt>
                <c:pt idx="120">
                  <c:v>41211</c:v>
                </c:pt>
                <c:pt idx="121">
                  <c:v>41212</c:v>
                </c:pt>
                <c:pt idx="122">
                  <c:v>41213</c:v>
                </c:pt>
                <c:pt idx="123">
                  <c:v>41214</c:v>
                </c:pt>
                <c:pt idx="124">
                  <c:v>41215</c:v>
                </c:pt>
                <c:pt idx="125">
                  <c:v>41216</c:v>
                </c:pt>
                <c:pt idx="126">
                  <c:v>41217</c:v>
                </c:pt>
                <c:pt idx="127">
                  <c:v>41218</c:v>
                </c:pt>
                <c:pt idx="128">
                  <c:v>41219</c:v>
                </c:pt>
                <c:pt idx="129">
                  <c:v>41220</c:v>
                </c:pt>
                <c:pt idx="130">
                  <c:v>41221</c:v>
                </c:pt>
                <c:pt idx="131">
                  <c:v>41222</c:v>
                </c:pt>
                <c:pt idx="132">
                  <c:v>41223</c:v>
                </c:pt>
                <c:pt idx="133">
                  <c:v>41224</c:v>
                </c:pt>
                <c:pt idx="134">
                  <c:v>41225</c:v>
                </c:pt>
                <c:pt idx="135">
                  <c:v>41226</c:v>
                </c:pt>
                <c:pt idx="136">
                  <c:v>41227</c:v>
                </c:pt>
                <c:pt idx="137">
                  <c:v>41228</c:v>
                </c:pt>
                <c:pt idx="138">
                  <c:v>41229</c:v>
                </c:pt>
                <c:pt idx="139">
                  <c:v>41230</c:v>
                </c:pt>
                <c:pt idx="140">
                  <c:v>41231</c:v>
                </c:pt>
                <c:pt idx="141">
                  <c:v>41232</c:v>
                </c:pt>
                <c:pt idx="142">
                  <c:v>41233</c:v>
                </c:pt>
                <c:pt idx="143">
                  <c:v>41234</c:v>
                </c:pt>
                <c:pt idx="144">
                  <c:v>41235</c:v>
                </c:pt>
                <c:pt idx="145">
                  <c:v>41236</c:v>
                </c:pt>
                <c:pt idx="146">
                  <c:v>41237</c:v>
                </c:pt>
                <c:pt idx="147">
                  <c:v>41238</c:v>
                </c:pt>
                <c:pt idx="148">
                  <c:v>41239</c:v>
                </c:pt>
                <c:pt idx="149">
                  <c:v>41240</c:v>
                </c:pt>
                <c:pt idx="150">
                  <c:v>41241</c:v>
                </c:pt>
                <c:pt idx="151">
                  <c:v>41242</c:v>
                </c:pt>
                <c:pt idx="152">
                  <c:v>41243</c:v>
                </c:pt>
                <c:pt idx="153">
                  <c:v>41244</c:v>
                </c:pt>
                <c:pt idx="154">
                  <c:v>41245</c:v>
                </c:pt>
                <c:pt idx="155">
                  <c:v>41246</c:v>
                </c:pt>
                <c:pt idx="156">
                  <c:v>41247</c:v>
                </c:pt>
                <c:pt idx="157">
                  <c:v>41248</c:v>
                </c:pt>
                <c:pt idx="158">
                  <c:v>41249</c:v>
                </c:pt>
                <c:pt idx="159">
                  <c:v>41250</c:v>
                </c:pt>
                <c:pt idx="160">
                  <c:v>41251</c:v>
                </c:pt>
                <c:pt idx="161">
                  <c:v>41252</c:v>
                </c:pt>
                <c:pt idx="162">
                  <c:v>41253</c:v>
                </c:pt>
                <c:pt idx="163">
                  <c:v>41254</c:v>
                </c:pt>
              </c:numCache>
            </c:numRef>
          </c:cat>
          <c:val>
            <c:numRef>
              <c:f>'highlight-values'!$AE$7:$AE$170</c:f>
              <c:numCache>
                <c:formatCode>_("$"* #,##0_);_("$"* \(#,##0\);_("$"* "-"??_);_(@_)</c:formatCode>
                <c:ptCount val="164"/>
                <c:pt idx="0">
                  <c:v>475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514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586112"/>
        <c:axId val="689381376"/>
      </c:lineChart>
      <c:dateAx>
        <c:axId val="698586112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89381376"/>
        <c:crosses val="autoZero"/>
        <c:auto val="1"/>
        <c:lblOffset val="100"/>
        <c:baseTimeUnit val="days"/>
        <c:majorUnit val="1"/>
        <c:majorTimeUnit val="months"/>
      </c:dateAx>
      <c:valAx>
        <c:axId val="689381376"/>
        <c:scaling>
          <c:orientation val="minMax"/>
          <c:max val="600"/>
          <c:min val="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9858611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38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6" name="Rounded Rectangle 5"/>
        <xdr:cNvSpPr/>
      </xdr:nvSpPr>
      <xdr:spPr>
        <a:xfrm>
          <a:off x="5429250" y="1028700"/>
          <a:ext cx="2438400" cy="2857500"/>
        </a:xfrm>
        <a:prstGeom prst="roundRect">
          <a:avLst>
            <a:gd name="adj" fmla="val 1433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12</xdr:col>
      <xdr:colOff>0</xdr:colOff>
      <xdr:row>21</xdr:row>
      <xdr:rowOff>0</xdr:rowOff>
    </xdr:to>
    <xdr:sp macro="" textlink="">
      <xdr:nvSpPr>
        <xdr:cNvPr id="7" name="Rounded Rectangle 6"/>
        <xdr:cNvSpPr/>
      </xdr:nvSpPr>
      <xdr:spPr>
        <a:xfrm>
          <a:off x="76200" y="1028700"/>
          <a:ext cx="5238750" cy="2857500"/>
        </a:xfrm>
        <a:prstGeom prst="roundRect">
          <a:avLst>
            <a:gd name="adj" fmla="val 1433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0.03835</cdr:x>
      <cdr:y>0.12847</cdr:y>
    </cdr:from>
    <cdr:to>
      <cdr:x>0.96733</cdr:x>
      <cdr:y>0.21528</cdr:y>
    </cdr:to>
    <cdr:sp macro="" textlink="'highlight-values'!$AH$4">
      <cdr:nvSpPr>
        <cdr:cNvPr id="2" name="TextBox 1"/>
        <cdr:cNvSpPr txBox="1"/>
      </cdr:nvSpPr>
      <cdr:spPr>
        <a:xfrm xmlns:a="http://schemas.openxmlformats.org/drawingml/2006/main">
          <a:off x="257175" y="352425"/>
          <a:ext cx="6229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31B80911-0566-4E18-82C0-1087FBDC8890}" type="TxLink"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pPr algn="ctr"/>
            <a:t>Best week: 9 Sep - 15 Sep, 2012 [$3,640] | Best Month: Jul 2012 [$15,737]</a:t>
          </a:fld>
          <a:endParaRPr lang="en-US" sz="8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0.03883</cdr:x>
      <cdr:y>0.14005</cdr:y>
    </cdr:from>
    <cdr:to>
      <cdr:x>0.9678</cdr:x>
      <cdr:y>0.22685</cdr:y>
    </cdr:to>
    <cdr:sp macro="" textlink="'highlight-values'!$AH$4">
      <cdr:nvSpPr>
        <cdr:cNvPr id="2" name="TextBox 1"/>
        <cdr:cNvSpPr txBox="1"/>
      </cdr:nvSpPr>
      <cdr:spPr>
        <a:xfrm xmlns:a="http://schemas.openxmlformats.org/drawingml/2006/main">
          <a:off x="260350" y="384175"/>
          <a:ext cx="6229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7273CF9-6ADF-4B3C-B6CB-AB4016ECF8A9}" type="TxLink"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pPr algn="ctr"/>
            <a:t>Best week: 9 Sep - 15 Sep, 2012 [$3,640] | Best Month: Jul 2012 [$15,737]</a:t>
          </a:fld>
          <a:endParaRPr lang="en-US" sz="8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50800" y="50800"/>
          <a:ext cx="5238750" cy="2857500"/>
        </a:xfrm>
        <a:prstGeom xmlns:a="http://schemas.openxmlformats.org/drawingml/2006/main" prst="roundRect">
          <a:avLst>
            <a:gd name="adj" fmla="val 1433"/>
          </a:avLst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tables/table1.xml><?xml version="1.0" encoding="utf-8"?>
<table xmlns="http://schemas.openxmlformats.org/spreadsheetml/2006/main" id="1" name="myData" displayName="myData" ref="V6:AE170" totalsRowShown="0" headerRowDxfId="11" dataDxfId="10">
  <tableColumns count="10">
    <tableColumn id="1" name="Date" dataDxfId="9"/>
    <tableColumn id="2" name="Value" dataDxfId="8" dataCellStyle="Currency"/>
    <tableColumn id="3" name="Week num" dataDxfId="7">
      <calculatedColumnFormula>WEEKNUM(myData[[#This Row],[Date]])&amp;"-"&amp;YEAR(myData[[#This Row],[Date]])</calculatedColumnFormula>
    </tableColumn>
    <tableColumn id="4" name="Week Total" dataDxfId="6" dataCellStyle="Currency">
      <calculatedColumnFormula>SUMIF(myData[Week num],myData[[#This Row],[Week num]],myData[Value])</calculatedColumnFormula>
    </tableColumn>
    <tableColumn id="5" name="Month Num" dataDxfId="5">
      <calculatedColumnFormula>MONTH(myData[[#This Row],[Date]])&amp;"-"&amp;YEAR(myData[[#This Row],[Date]])</calculatedColumnFormula>
    </tableColumn>
    <tableColumn id="6" name="Month Total" dataDxfId="4" dataCellStyle="Currency">
      <calculatedColumnFormula>SUMIF(myData[Month Num],myData[[#This Row],[Month Num]],myData[Value])</calculatedColumnFormula>
    </tableColumn>
    <tableColumn id="7" name="Best Week" dataDxfId="3" dataCellStyle="Currency">
      <calculatedColumnFormula>IF(myData[[#This Row],[Week num]]=bestWeek,myData[[#This Row],[Value]],NA())</calculatedColumnFormula>
    </tableColumn>
    <tableColumn id="8" name="Best Month" dataDxfId="2" dataCellStyle="Currency">
      <calculatedColumnFormula>IF(myData[[#This Row],[Month Num]]=bestMonth,myData[[#This Row],[Value]],NA())</calculatedColumnFormula>
    </tableColumn>
    <tableColumn id="9" name="wk Start End" dataDxfId="1" dataCellStyle="Currency">
      <calculatedColumnFormula>IF(OR(myData[[#This Row],[Date]]=AD$3,myData[[#This Row],[Date]]=AD$4),myData[[#This Row],[Value]],NA())</calculatedColumnFormula>
    </tableColumn>
    <tableColumn id="10" name="Mth Start End" dataDxfId="0" dataCellStyle="Currency">
      <calculatedColumnFormula>IF(OR(myData[[#This Row],[Date]]=AE$3,myData[[#This Row],[Date]]=AE$4),myData[[#This Row],[Value]],NA())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chandoo.org/wp/2009/09/10/data-tables/" TargetMode="External"/><Relationship Id="rId7" Type="http://schemas.openxmlformats.org/officeDocument/2006/relationships/hyperlink" Target="http://chandoo.org/wp/2012/12/12/highlight-best-week-month-in-charts/" TargetMode="External"/><Relationship Id="rId2" Type="http://schemas.openxmlformats.org/officeDocument/2006/relationships/hyperlink" Target="http://chandoo.org/wp/2012/05/09/interactive-sales-chart-in-excel/" TargetMode="External"/><Relationship Id="rId1" Type="http://schemas.openxmlformats.org/officeDocument/2006/relationships/hyperlink" Target="http://chandoo.org/wp/2010/11/11/highlight-data-points-scatter-line-charts/" TargetMode="External"/><Relationship Id="rId6" Type="http://schemas.openxmlformats.org/officeDocument/2006/relationships/hyperlink" Target="http://chandoo.org/wp/excel-school/" TargetMode="External"/><Relationship Id="rId5" Type="http://schemas.openxmlformats.org/officeDocument/2006/relationships/hyperlink" Target="http://chandoo.org/wp/2012/09/17/offset-formula-explained/" TargetMode="External"/><Relationship Id="rId4" Type="http://schemas.openxmlformats.org/officeDocument/2006/relationships/hyperlink" Target="http://chandoo.org/wp/2011/04/07/show-details-on-demand-in-excel/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O170"/>
  <sheetViews>
    <sheetView showGridLines="0" tabSelected="1" workbookViewId="0">
      <selection activeCell="B2" sqref="B2:L3"/>
    </sheetView>
  </sheetViews>
  <sheetFormatPr defaultRowHeight="15" x14ac:dyDescent="0.25"/>
  <cols>
    <col min="1" max="1" width="1.140625" customWidth="1"/>
    <col min="2" max="12" width="7.140625" customWidth="1"/>
    <col min="13" max="13" width="1.7109375" customWidth="1"/>
    <col min="18" max="21" width="2.7109375" customWidth="1"/>
    <col min="22" max="22" width="10.140625" style="7" bestFit="1" customWidth="1"/>
    <col min="23" max="23" width="5.5703125" style="7" bestFit="1" customWidth="1"/>
    <col min="24" max="24" width="10.28515625" style="7" bestFit="1" customWidth="1"/>
    <col min="25" max="25" width="9.140625" style="7" bestFit="1" customWidth="1"/>
    <col min="26" max="26" width="9.42578125" style="7" bestFit="1" customWidth="1"/>
    <col min="27" max="27" width="9.5703125" style="7" bestFit="1" customWidth="1"/>
    <col min="28" max="29" width="10.42578125" style="7" bestFit="1" customWidth="1"/>
    <col min="30" max="30" width="10.42578125" style="7" customWidth="1"/>
    <col min="31" max="31" width="10.7109375" style="7" customWidth="1"/>
  </cols>
  <sheetData>
    <row r="1" spans="2:41" ht="6" customHeight="1" x14ac:dyDescent="0.25"/>
    <row r="2" spans="2:4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  <c r="N2" s="40" t="s">
        <v>30</v>
      </c>
      <c r="O2" s="41"/>
      <c r="P2" s="41"/>
      <c r="Q2" s="42"/>
      <c r="V2" s="26" t="s">
        <v>31</v>
      </c>
      <c r="W2" s="27"/>
      <c r="AD2" s="8" t="s">
        <v>15</v>
      </c>
      <c r="AE2" s="8" t="s">
        <v>9</v>
      </c>
      <c r="AG2" s="4" t="s">
        <v>16</v>
      </c>
      <c r="AH2" s="5"/>
      <c r="AI2" s="5"/>
      <c r="AJ2" s="5"/>
      <c r="AK2" s="5"/>
      <c r="AL2" s="5"/>
      <c r="AM2" s="5"/>
      <c r="AN2" s="5"/>
      <c r="AO2" s="6"/>
    </row>
    <row r="3" spans="2:41" x14ac:dyDescent="0.25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  <c r="N3" s="43"/>
      <c r="O3" s="44"/>
      <c r="P3" s="44"/>
      <c r="Q3" s="45"/>
      <c r="V3" s="28"/>
      <c r="W3" s="29"/>
      <c r="Y3" s="9" t="s">
        <v>7</v>
      </c>
      <c r="Z3" s="10">
        <f>MAX(myData[Week Total])</f>
        <v>3640</v>
      </c>
      <c r="AB3" s="11">
        <f>MAX(myData[Month Total])</f>
        <v>15737</v>
      </c>
      <c r="AC3" s="12" t="s">
        <v>13</v>
      </c>
      <c r="AD3" s="13">
        <f>INDEX(myData[Date],MATCH(bestWeek,myData[Week num],0))</f>
        <v>41161</v>
      </c>
      <c r="AE3" s="13">
        <f>INDEX(myData[Date],MATCH(bestMonth,myData[Month Num],0))</f>
        <v>41091</v>
      </c>
      <c r="AG3" s="1" t="str">
        <f>"Trend of values - "&amp;TEXT(V7,"d mmm")&amp;" to "&amp;TEXT(MAX(myData[Date]),"d mmm, yyyy")</f>
        <v>Trend of values - 1 Jul to 11 Dec, 2012</v>
      </c>
      <c r="AH3" s="3"/>
      <c r="AI3" s="3"/>
      <c r="AJ3" s="3"/>
      <c r="AK3" s="3"/>
      <c r="AL3" s="3"/>
      <c r="AM3" s="3"/>
      <c r="AN3" s="3"/>
      <c r="AO3" s="2"/>
    </row>
    <row r="4" spans="2:41" x14ac:dyDescent="0.25">
      <c r="Y4" s="14" t="s">
        <v>8</v>
      </c>
      <c r="Z4" s="15" t="str">
        <f>INDEX(myData[Week num],MATCH(Z3,myData[Week Total],0))</f>
        <v>37-2012</v>
      </c>
      <c r="AA4" s="16" t="s">
        <v>9</v>
      </c>
      <c r="AB4" s="16" t="str">
        <f>INDEX(myData[Month Num],MATCH(AB3,myData[Month Total],0))</f>
        <v>7-2012</v>
      </c>
      <c r="AC4" s="12" t="s">
        <v>14</v>
      </c>
      <c r="AD4" s="13">
        <f>AD3+6</f>
        <v>41167</v>
      </c>
      <c r="AE4" s="13">
        <f>EOMONTH(AE3,0)</f>
        <v>41121</v>
      </c>
      <c r="AG4" s="1" t="str">
        <f>"Best week: "&amp;TEXT(AD3,"d mmm")&amp;" - "&amp;TEXT(AD4,"d mmm, yyyy")&amp;" ["&amp;TEXT($Z$3,"$#,##")&amp;"]"</f>
        <v>Best week: 9 Sep - 15 Sep, 2012 [$3,640]</v>
      </c>
      <c r="AH4" s="3" t="str">
        <f>AG4&amp;" | "&amp;AG5</f>
        <v>Best week: 9 Sep - 15 Sep, 2012 [$3,640] | Best Month: Jul 2012 [$15,737]</v>
      </c>
      <c r="AI4" s="3"/>
      <c r="AJ4" s="3"/>
      <c r="AK4" s="3"/>
      <c r="AL4" s="3"/>
      <c r="AM4" s="3"/>
      <c r="AN4" s="3"/>
      <c r="AO4" s="2"/>
    </row>
    <row r="5" spans="2:41" x14ac:dyDescent="0.25">
      <c r="B5" s="23" t="s">
        <v>17</v>
      </c>
      <c r="AG5" s="1" t="str">
        <f>"Best Month: "&amp;TEXT(AE3,"mmm yyyy")&amp;" ["&amp;TEXT($AB$3,"$#,##")&amp;"]"</f>
        <v>Best Month: Jul 2012 [$15,737]</v>
      </c>
      <c r="AH5" s="3"/>
      <c r="AI5" s="3"/>
      <c r="AJ5" s="3"/>
      <c r="AK5" s="3"/>
      <c r="AL5" s="3"/>
      <c r="AM5" s="3"/>
      <c r="AN5" s="3"/>
      <c r="AO5" s="2"/>
    </row>
    <row r="6" spans="2:41" x14ac:dyDescent="0.25">
      <c r="V6" s="7" t="s">
        <v>1</v>
      </c>
      <c r="W6" s="17" t="s">
        <v>2</v>
      </c>
      <c r="X6" s="7" t="s">
        <v>3</v>
      </c>
      <c r="Y6" s="7" t="s">
        <v>5</v>
      </c>
      <c r="Z6" s="7" t="s">
        <v>4</v>
      </c>
      <c r="AA6" s="7" t="s">
        <v>6</v>
      </c>
      <c r="AB6" s="24" t="s">
        <v>8</v>
      </c>
      <c r="AC6" s="24" t="s">
        <v>10</v>
      </c>
      <c r="AD6" s="24" t="s">
        <v>11</v>
      </c>
      <c r="AE6" s="24" t="s">
        <v>12</v>
      </c>
    </row>
    <row r="7" spans="2:41" x14ac:dyDescent="0.25">
      <c r="N7" s="31" t="s">
        <v>23</v>
      </c>
      <c r="O7" s="31"/>
      <c r="P7" s="31"/>
      <c r="Q7" s="31"/>
      <c r="V7" s="18">
        <v>41091</v>
      </c>
      <c r="W7" s="21">
        <v>475</v>
      </c>
      <c r="X7" s="20" t="str">
        <f>WEEKNUM(myData[[#This Row],[Date]])&amp;"-"&amp;YEAR(myData[[#This Row],[Date]])</f>
        <v>27-2012</v>
      </c>
      <c r="Y7" s="19">
        <f>SUMIF(myData[Week num],myData[[#This Row],[Week num]],myData[Value])</f>
        <v>3484</v>
      </c>
      <c r="Z7" s="20" t="str">
        <f>MONTH(myData[[#This Row],[Date]])&amp;"-"&amp;YEAR(myData[[#This Row],[Date]])</f>
        <v>7-2012</v>
      </c>
      <c r="AA7" s="19">
        <f>SUMIF(myData[Month Num],myData[[#This Row],[Month Num]],myData[Value])</f>
        <v>15737</v>
      </c>
      <c r="AB7" s="19" t="e">
        <f>IF(myData[[#This Row],[Week num]]=bestWeek,myData[[#This Row],[Value]],NA())</f>
        <v>#N/A</v>
      </c>
      <c r="AC7" s="19">
        <f>IF(myData[[#This Row],[Month Num]]=bestMonth,myData[[#This Row],[Value]],NA())</f>
        <v>475</v>
      </c>
      <c r="AD7" s="19" t="e">
        <f>IF(OR(myData[[#This Row],[Date]]=AD$3,myData[[#This Row],[Date]]=AD$4),myData[[#This Row],[Value]],NA())</f>
        <v>#N/A</v>
      </c>
      <c r="AE7" s="19">
        <f>IF(OR(myData[[#This Row],[Date]]=AE$3,myData[[#This Row],[Date]]=AE$4),myData[[#This Row],[Value]],NA())</f>
        <v>475</v>
      </c>
    </row>
    <row r="8" spans="2:41" x14ac:dyDescent="0.25">
      <c r="N8" s="30" t="s">
        <v>29</v>
      </c>
      <c r="O8" s="30"/>
      <c r="P8" s="30"/>
      <c r="Q8" s="30"/>
      <c r="V8" s="18">
        <v>41092</v>
      </c>
      <c r="W8" s="22">
        <v>509</v>
      </c>
      <c r="X8" s="20" t="str">
        <f>WEEKNUM(myData[[#This Row],[Date]])&amp;"-"&amp;YEAR(myData[[#This Row],[Date]])</f>
        <v>27-2012</v>
      </c>
      <c r="Y8" s="19">
        <f>SUMIF(myData[Week num],myData[[#This Row],[Week num]],myData[Value])</f>
        <v>3484</v>
      </c>
      <c r="Z8" s="20" t="str">
        <f>MONTH(myData[[#This Row],[Date]])&amp;"-"&amp;YEAR(myData[[#This Row],[Date]])</f>
        <v>7-2012</v>
      </c>
      <c r="AA8" s="19">
        <f>SUMIF(myData[Month Num],myData[[#This Row],[Month Num]],myData[Value])</f>
        <v>15737</v>
      </c>
      <c r="AB8" s="19" t="e">
        <f>IF(myData[[#This Row],[Week num]]=bestWeek,myData[[#This Row],[Value]],NA())</f>
        <v>#N/A</v>
      </c>
      <c r="AC8" s="19">
        <f>IF(myData[[#This Row],[Month Num]]=bestMonth,myData[[#This Row],[Value]],NA())</f>
        <v>509</v>
      </c>
      <c r="AD8" s="19" t="e">
        <f>IF(OR(myData[[#This Row],[Date]]=AD$3,myData[[#This Row],[Date]]=AD$4),myData[[#This Row],[Value]],NA())</f>
        <v>#N/A</v>
      </c>
      <c r="AE8" s="19" t="e">
        <f>IF(OR(myData[[#This Row],[Date]]=AE$3,myData[[#This Row],[Date]]=AE$4),myData[[#This Row],[Value]],NA())</f>
        <v>#N/A</v>
      </c>
    </row>
    <row r="9" spans="2:41" x14ac:dyDescent="0.25">
      <c r="N9" s="33"/>
      <c r="O9" s="33"/>
      <c r="P9" s="33"/>
      <c r="Q9" s="33"/>
      <c r="V9" s="18">
        <v>41093</v>
      </c>
      <c r="W9" s="21">
        <v>479</v>
      </c>
      <c r="X9" s="20" t="str">
        <f>WEEKNUM(myData[[#This Row],[Date]])&amp;"-"&amp;YEAR(myData[[#This Row],[Date]])</f>
        <v>27-2012</v>
      </c>
      <c r="Y9" s="19">
        <f>SUMIF(myData[Week num],myData[[#This Row],[Week num]],myData[Value])</f>
        <v>3484</v>
      </c>
      <c r="Z9" s="20" t="str">
        <f>MONTH(myData[[#This Row],[Date]])&amp;"-"&amp;YEAR(myData[[#This Row],[Date]])</f>
        <v>7-2012</v>
      </c>
      <c r="AA9" s="19">
        <f>SUMIF(myData[Month Num],myData[[#This Row],[Month Num]],myData[Value])</f>
        <v>15737</v>
      </c>
      <c r="AB9" s="19" t="e">
        <f>IF(myData[[#This Row],[Week num]]=bestWeek,myData[[#This Row],[Value]],NA())</f>
        <v>#N/A</v>
      </c>
      <c r="AC9" s="19">
        <f>IF(myData[[#This Row],[Month Num]]=bestMonth,myData[[#This Row],[Value]],NA())</f>
        <v>479</v>
      </c>
      <c r="AD9" s="19" t="e">
        <f>IF(OR(myData[[#This Row],[Date]]=AD$3,myData[[#This Row],[Date]]=AD$4),myData[[#This Row],[Value]],NA())</f>
        <v>#N/A</v>
      </c>
      <c r="AE9" s="19" t="e">
        <f>IF(OR(myData[[#This Row],[Date]]=AE$3,myData[[#This Row],[Date]]=AE$4),myData[[#This Row],[Value]],NA())</f>
        <v>#N/A</v>
      </c>
    </row>
    <row r="10" spans="2:41" x14ac:dyDescent="0.25">
      <c r="N10" s="31" t="s">
        <v>24</v>
      </c>
      <c r="O10" s="31"/>
      <c r="P10" s="31"/>
      <c r="Q10" s="31"/>
      <c r="V10" s="18">
        <v>41094</v>
      </c>
      <c r="W10" s="22">
        <v>473</v>
      </c>
      <c r="X10" s="20" t="str">
        <f>WEEKNUM(myData[[#This Row],[Date]])&amp;"-"&amp;YEAR(myData[[#This Row],[Date]])</f>
        <v>27-2012</v>
      </c>
      <c r="Y10" s="19">
        <f>SUMIF(myData[Week num],myData[[#This Row],[Week num]],myData[Value])</f>
        <v>3484</v>
      </c>
      <c r="Z10" s="20" t="str">
        <f>MONTH(myData[[#This Row],[Date]])&amp;"-"&amp;YEAR(myData[[#This Row],[Date]])</f>
        <v>7-2012</v>
      </c>
      <c r="AA10" s="19">
        <f>SUMIF(myData[Month Num],myData[[#This Row],[Month Num]],myData[Value])</f>
        <v>15737</v>
      </c>
      <c r="AB10" s="19" t="e">
        <f>IF(myData[[#This Row],[Week num]]=bestWeek,myData[[#This Row],[Value]],NA())</f>
        <v>#N/A</v>
      </c>
      <c r="AC10" s="19">
        <f>IF(myData[[#This Row],[Month Num]]=bestMonth,myData[[#This Row],[Value]],NA())</f>
        <v>473</v>
      </c>
      <c r="AD10" s="19" t="e">
        <f>IF(OR(myData[[#This Row],[Date]]=AD$3,myData[[#This Row],[Date]]=AD$4),myData[[#This Row],[Value]],NA())</f>
        <v>#N/A</v>
      </c>
      <c r="AE10" s="19" t="e">
        <f>IF(OR(myData[[#This Row],[Date]]=AE$3,myData[[#This Row],[Date]]=AE$4),myData[[#This Row],[Value]],NA())</f>
        <v>#N/A</v>
      </c>
    </row>
    <row r="11" spans="2:41" x14ac:dyDescent="0.25">
      <c r="N11" s="30" t="s">
        <v>19</v>
      </c>
      <c r="O11" s="30"/>
      <c r="P11" s="30"/>
      <c r="Q11" s="30"/>
      <c r="V11" s="18">
        <v>41095</v>
      </c>
      <c r="W11" s="21">
        <v>528</v>
      </c>
      <c r="X11" s="20" t="str">
        <f>WEEKNUM(myData[[#This Row],[Date]])&amp;"-"&amp;YEAR(myData[[#This Row],[Date]])</f>
        <v>27-2012</v>
      </c>
      <c r="Y11" s="19">
        <f>SUMIF(myData[Week num],myData[[#This Row],[Week num]],myData[Value])</f>
        <v>3484</v>
      </c>
      <c r="Z11" s="20" t="str">
        <f>MONTH(myData[[#This Row],[Date]])&amp;"-"&amp;YEAR(myData[[#This Row],[Date]])</f>
        <v>7-2012</v>
      </c>
      <c r="AA11" s="19">
        <f>SUMIF(myData[Month Num],myData[[#This Row],[Month Num]],myData[Value])</f>
        <v>15737</v>
      </c>
      <c r="AB11" s="19" t="e">
        <f>IF(myData[[#This Row],[Week num]]=bestWeek,myData[[#This Row],[Value]],NA())</f>
        <v>#N/A</v>
      </c>
      <c r="AC11" s="19">
        <f>IF(myData[[#This Row],[Month Num]]=bestMonth,myData[[#This Row],[Value]],NA())</f>
        <v>528</v>
      </c>
      <c r="AD11" s="19" t="e">
        <f>IF(OR(myData[[#This Row],[Date]]=AD$3,myData[[#This Row],[Date]]=AD$4),myData[[#This Row],[Value]],NA())</f>
        <v>#N/A</v>
      </c>
      <c r="AE11" s="19" t="e">
        <f>IF(OR(myData[[#This Row],[Date]]=AE$3,myData[[#This Row],[Date]]=AE$4),myData[[#This Row],[Value]],NA())</f>
        <v>#N/A</v>
      </c>
    </row>
    <row r="12" spans="2:41" x14ac:dyDescent="0.25">
      <c r="N12" s="30" t="s">
        <v>20</v>
      </c>
      <c r="O12" s="30"/>
      <c r="P12" s="30"/>
      <c r="Q12" s="30"/>
      <c r="V12" s="18">
        <v>41096</v>
      </c>
      <c r="W12" s="22">
        <v>520</v>
      </c>
      <c r="X12" s="20" t="str">
        <f>WEEKNUM(myData[[#This Row],[Date]])&amp;"-"&amp;YEAR(myData[[#This Row],[Date]])</f>
        <v>27-2012</v>
      </c>
      <c r="Y12" s="19">
        <f>SUMIF(myData[Week num],myData[[#This Row],[Week num]],myData[Value])</f>
        <v>3484</v>
      </c>
      <c r="Z12" s="20" t="str">
        <f>MONTH(myData[[#This Row],[Date]])&amp;"-"&amp;YEAR(myData[[#This Row],[Date]])</f>
        <v>7-2012</v>
      </c>
      <c r="AA12" s="19">
        <f>SUMIF(myData[Month Num],myData[[#This Row],[Month Num]],myData[Value])</f>
        <v>15737</v>
      </c>
      <c r="AB12" s="19" t="e">
        <f>IF(myData[[#This Row],[Week num]]=bestWeek,myData[[#This Row],[Value]],NA())</f>
        <v>#N/A</v>
      </c>
      <c r="AC12" s="19">
        <f>IF(myData[[#This Row],[Month Num]]=bestMonth,myData[[#This Row],[Value]],NA())</f>
        <v>520</v>
      </c>
      <c r="AD12" s="19" t="e">
        <f>IF(OR(myData[[#This Row],[Date]]=AD$3,myData[[#This Row],[Date]]=AD$4),myData[[#This Row],[Value]],NA())</f>
        <v>#N/A</v>
      </c>
      <c r="AE12" s="19" t="e">
        <f>IF(OR(myData[[#This Row],[Date]]=AE$3,myData[[#This Row],[Date]]=AE$4),myData[[#This Row],[Value]],NA())</f>
        <v>#N/A</v>
      </c>
    </row>
    <row r="13" spans="2:41" x14ac:dyDescent="0.25">
      <c r="N13" s="30" t="s">
        <v>22</v>
      </c>
      <c r="O13" s="30"/>
      <c r="P13" s="30"/>
      <c r="Q13" s="30"/>
      <c r="V13" s="18">
        <v>41097</v>
      </c>
      <c r="W13" s="21">
        <v>500</v>
      </c>
      <c r="X13" s="20" t="str">
        <f>WEEKNUM(myData[[#This Row],[Date]])&amp;"-"&amp;YEAR(myData[[#This Row],[Date]])</f>
        <v>27-2012</v>
      </c>
      <c r="Y13" s="19">
        <f>SUMIF(myData[Week num],myData[[#This Row],[Week num]],myData[Value])</f>
        <v>3484</v>
      </c>
      <c r="Z13" s="20" t="str">
        <f>MONTH(myData[[#This Row],[Date]])&amp;"-"&amp;YEAR(myData[[#This Row],[Date]])</f>
        <v>7-2012</v>
      </c>
      <c r="AA13" s="19">
        <f>SUMIF(myData[Month Num],myData[[#This Row],[Month Num]],myData[Value])</f>
        <v>15737</v>
      </c>
      <c r="AB13" s="19" t="e">
        <f>IF(myData[[#This Row],[Week num]]=bestWeek,myData[[#This Row],[Value]],NA())</f>
        <v>#N/A</v>
      </c>
      <c r="AC13" s="19">
        <f>IF(myData[[#This Row],[Month Num]]=bestMonth,myData[[#This Row],[Value]],NA())</f>
        <v>500</v>
      </c>
      <c r="AD13" s="19" t="e">
        <f>IF(OR(myData[[#This Row],[Date]]=AD$3,myData[[#This Row],[Date]]=AD$4),myData[[#This Row],[Value]],NA())</f>
        <v>#N/A</v>
      </c>
      <c r="AE13" s="19" t="e">
        <f>IF(OR(myData[[#This Row],[Date]]=AE$3,myData[[#This Row],[Date]]=AE$4),myData[[#This Row],[Value]],NA())</f>
        <v>#N/A</v>
      </c>
    </row>
    <row r="14" spans="2:41" x14ac:dyDescent="0.25">
      <c r="N14" s="33"/>
      <c r="O14" s="33"/>
      <c r="P14" s="33"/>
      <c r="Q14" s="33"/>
      <c r="V14" s="18">
        <v>41098</v>
      </c>
      <c r="W14" s="22">
        <v>534</v>
      </c>
      <c r="X14" s="20" t="str">
        <f>WEEKNUM(myData[[#This Row],[Date]])&amp;"-"&amp;YEAR(myData[[#This Row],[Date]])</f>
        <v>28-2012</v>
      </c>
      <c r="Y14" s="19">
        <f>SUMIF(myData[Week num],myData[[#This Row],[Week num]],myData[Value])</f>
        <v>3546</v>
      </c>
      <c r="Z14" s="20" t="str">
        <f>MONTH(myData[[#This Row],[Date]])&amp;"-"&amp;YEAR(myData[[#This Row],[Date]])</f>
        <v>7-2012</v>
      </c>
      <c r="AA14" s="19">
        <f>SUMIF(myData[Month Num],myData[[#This Row],[Month Num]],myData[Value])</f>
        <v>15737</v>
      </c>
      <c r="AB14" s="19" t="e">
        <f>IF(myData[[#This Row],[Week num]]=bestWeek,myData[[#This Row],[Value]],NA())</f>
        <v>#N/A</v>
      </c>
      <c r="AC14" s="19">
        <f>IF(myData[[#This Row],[Month Num]]=bestMonth,myData[[#This Row],[Value]],NA())</f>
        <v>534</v>
      </c>
      <c r="AD14" s="19" t="e">
        <f>IF(OR(myData[[#This Row],[Date]]=AD$3,myData[[#This Row],[Date]]=AD$4),myData[[#This Row],[Value]],NA())</f>
        <v>#N/A</v>
      </c>
      <c r="AE14" s="19" t="e">
        <f>IF(OR(myData[[#This Row],[Date]]=AE$3,myData[[#This Row],[Date]]=AE$4),myData[[#This Row],[Value]],NA())</f>
        <v>#N/A</v>
      </c>
    </row>
    <row r="15" spans="2:41" x14ac:dyDescent="0.25">
      <c r="N15" s="31" t="s">
        <v>25</v>
      </c>
      <c r="O15" s="31"/>
      <c r="P15" s="31"/>
      <c r="Q15" s="31"/>
      <c r="V15" s="18">
        <v>41099</v>
      </c>
      <c r="W15" s="21">
        <v>488</v>
      </c>
      <c r="X15" s="20" t="str">
        <f>WEEKNUM(myData[[#This Row],[Date]])&amp;"-"&amp;YEAR(myData[[#This Row],[Date]])</f>
        <v>28-2012</v>
      </c>
      <c r="Y15" s="19">
        <f>SUMIF(myData[Week num],myData[[#This Row],[Week num]],myData[Value])</f>
        <v>3546</v>
      </c>
      <c r="Z15" s="20" t="str">
        <f>MONTH(myData[[#This Row],[Date]])&amp;"-"&amp;YEAR(myData[[#This Row],[Date]])</f>
        <v>7-2012</v>
      </c>
      <c r="AA15" s="19">
        <f>SUMIF(myData[Month Num],myData[[#This Row],[Month Num]],myData[Value])</f>
        <v>15737</v>
      </c>
      <c r="AB15" s="19" t="e">
        <f>IF(myData[[#This Row],[Week num]]=bestWeek,myData[[#This Row],[Value]],NA())</f>
        <v>#N/A</v>
      </c>
      <c r="AC15" s="19">
        <f>IF(myData[[#This Row],[Month Num]]=bestMonth,myData[[#This Row],[Value]],NA())</f>
        <v>488</v>
      </c>
      <c r="AD15" s="19" t="e">
        <f>IF(OR(myData[[#This Row],[Date]]=AD$3,myData[[#This Row],[Date]]=AD$4),myData[[#This Row],[Value]],NA())</f>
        <v>#N/A</v>
      </c>
      <c r="AE15" s="19" t="e">
        <f>IF(OR(myData[[#This Row],[Date]]=AE$3,myData[[#This Row],[Date]]=AE$4),myData[[#This Row],[Value]],NA())</f>
        <v>#N/A</v>
      </c>
    </row>
    <row r="16" spans="2:41" x14ac:dyDescent="0.25">
      <c r="N16" s="30" t="s">
        <v>21</v>
      </c>
      <c r="O16" s="30"/>
      <c r="P16" s="30"/>
      <c r="Q16" s="30"/>
      <c r="V16" s="18">
        <v>41100</v>
      </c>
      <c r="W16" s="22">
        <v>489</v>
      </c>
      <c r="X16" s="20" t="str">
        <f>WEEKNUM(myData[[#This Row],[Date]])&amp;"-"&amp;YEAR(myData[[#This Row],[Date]])</f>
        <v>28-2012</v>
      </c>
      <c r="Y16" s="19">
        <f>SUMIF(myData[Week num],myData[[#This Row],[Week num]],myData[Value])</f>
        <v>3546</v>
      </c>
      <c r="Z16" s="20" t="str">
        <f>MONTH(myData[[#This Row],[Date]])&amp;"-"&amp;YEAR(myData[[#This Row],[Date]])</f>
        <v>7-2012</v>
      </c>
      <c r="AA16" s="19">
        <f>SUMIF(myData[Month Num],myData[[#This Row],[Month Num]],myData[Value])</f>
        <v>15737</v>
      </c>
      <c r="AB16" s="19" t="e">
        <f>IF(myData[[#This Row],[Week num]]=bestWeek,myData[[#This Row],[Value]],NA())</f>
        <v>#N/A</v>
      </c>
      <c r="AC16" s="19">
        <f>IF(myData[[#This Row],[Month Num]]=bestMonth,myData[[#This Row],[Value]],NA())</f>
        <v>489</v>
      </c>
      <c r="AD16" s="19" t="e">
        <f>IF(OR(myData[[#This Row],[Date]]=AD$3,myData[[#This Row],[Date]]=AD$4),myData[[#This Row],[Value]],NA())</f>
        <v>#N/A</v>
      </c>
      <c r="AE16" s="19" t="e">
        <f>IF(OR(myData[[#This Row],[Date]]=AE$3,myData[[#This Row],[Date]]=AE$4),myData[[#This Row],[Value]],NA())</f>
        <v>#N/A</v>
      </c>
    </row>
    <row r="17" spans="2:31" x14ac:dyDescent="0.25">
      <c r="N17" s="30" t="s">
        <v>26</v>
      </c>
      <c r="O17" s="30"/>
      <c r="P17" s="30"/>
      <c r="Q17" s="30"/>
      <c r="V17" s="18">
        <v>41101</v>
      </c>
      <c r="W17" s="21">
        <v>490</v>
      </c>
      <c r="X17" s="20" t="str">
        <f>WEEKNUM(myData[[#This Row],[Date]])&amp;"-"&amp;YEAR(myData[[#This Row],[Date]])</f>
        <v>28-2012</v>
      </c>
      <c r="Y17" s="19">
        <f>SUMIF(myData[Week num],myData[[#This Row],[Week num]],myData[Value])</f>
        <v>3546</v>
      </c>
      <c r="Z17" s="20" t="str">
        <f>MONTH(myData[[#This Row],[Date]])&amp;"-"&amp;YEAR(myData[[#This Row],[Date]])</f>
        <v>7-2012</v>
      </c>
      <c r="AA17" s="19">
        <f>SUMIF(myData[Month Num],myData[[#This Row],[Month Num]],myData[Value])</f>
        <v>15737</v>
      </c>
      <c r="AB17" s="19" t="e">
        <f>IF(myData[[#This Row],[Week num]]=bestWeek,myData[[#This Row],[Value]],NA())</f>
        <v>#N/A</v>
      </c>
      <c r="AC17" s="19">
        <f>IF(myData[[#This Row],[Month Num]]=bestMonth,myData[[#This Row],[Value]],NA())</f>
        <v>490</v>
      </c>
      <c r="AD17" s="19" t="e">
        <f>IF(OR(myData[[#This Row],[Date]]=AD$3,myData[[#This Row],[Date]]=AD$4),myData[[#This Row],[Value]],NA())</f>
        <v>#N/A</v>
      </c>
      <c r="AE17" s="19" t="e">
        <f>IF(OR(myData[[#This Row],[Date]]=AE$3,myData[[#This Row],[Date]]=AE$4),myData[[#This Row],[Value]],NA())</f>
        <v>#N/A</v>
      </c>
    </row>
    <row r="18" spans="2:31" x14ac:dyDescent="0.25">
      <c r="N18" s="25"/>
      <c r="O18" s="25"/>
      <c r="P18" s="25"/>
      <c r="Q18" s="25"/>
      <c r="V18" s="18">
        <v>41102</v>
      </c>
      <c r="W18" s="22">
        <v>511</v>
      </c>
      <c r="X18" s="20" t="str">
        <f>WEEKNUM(myData[[#This Row],[Date]])&amp;"-"&amp;YEAR(myData[[#This Row],[Date]])</f>
        <v>28-2012</v>
      </c>
      <c r="Y18" s="19">
        <f>SUMIF(myData[Week num],myData[[#This Row],[Week num]],myData[Value])</f>
        <v>3546</v>
      </c>
      <c r="Z18" s="20" t="str">
        <f>MONTH(myData[[#This Row],[Date]])&amp;"-"&amp;YEAR(myData[[#This Row],[Date]])</f>
        <v>7-2012</v>
      </c>
      <c r="AA18" s="19">
        <f>SUMIF(myData[Month Num],myData[[#This Row],[Month Num]],myData[Value])</f>
        <v>15737</v>
      </c>
      <c r="AB18" s="19" t="e">
        <f>IF(myData[[#This Row],[Week num]]=bestWeek,myData[[#This Row],[Value]],NA())</f>
        <v>#N/A</v>
      </c>
      <c r="AC18" s="19">
        <f>IF(myData[[#This Row],[Month Num]]=bestMonth,myData[[#This Row],[Value]],NA())</f>
        <v>511</v>
      </c>
      <c r="AD18" s="19" t="e">
        <f>IF(OR(myData[[#This Row],[Date]]=AD$3,myData[[#This Row],[Date]]=AD$4),myData[[#This Row],[Value]],NA())</f>
        <v>#N/A</v>
      </c>
      <c r="AE18" s="19" t="e">
        <f>IF(OR(myData[[#This Row],[Date]]=AE$3,myData[[#This Row],[Date]]=AE$4),myData[[#This Row],[Value]],NA())</f>
        <v>#N/A</v>
      </c>
    </row>
    <row r="19" spans="2:31" x14ac:dyDescent="0.25">
      <c r="N19" s="31" t="s">
        <v>27</v>
      </c>
      <c r="O19" s="31"/>
      <c r="P19" s="31"/>
      <c r="Q19" s="31"/>
      <c r="V19" s="18">
        <v>41103</v>
      </c>
      <c r="W19" s="21">
        <v>521</v>
      </c>
      <c r="X19" s="20" t="str">
        <f>WEEKNUM(myData[[#This Row],[Date]])&amp;"-"&amp;YEAR(myData[[#This Row],[Date]])</f>
        <v>28-2012</v>
      </c>
      <c r="Y19" s="19">
        <f>SUMIF(myData[Week num],myData[[#This Row],[Week num]],myData[Value])</f>
        <v>3546</v>
      </c>
      <c r="Z19" s="20" t="str">
        <f>MONTH(myData[[#This Row],[Date]])&amp;"-"&amp;YEAR(myData[[#This Row],[Date]])</f>
        <v>7-2012</v>
      </c>
      <c r="AA19" s="19">
        <f>SUMIF(myData[Month Num],myData[[#This Row],[Month Num]],myData[Value])</f>
        <v>15737</v>
      </c>
      <c r="AB19" s="19" t="e">
        <f>IF(myData[[#This Row],[Week num]]=bestWeek,myData[[#This Row],[Value]],NA())</f>
        <v>#N/A</v>
      </c>
      <c r="AC19" s="19">
        <f>IF(myData[[#This Row],[Month Num]]=bestMonth,myData[[#This Row],[Value]],NA())</f>
        <v>521</v>
      </c>
      <c r="AD19" s="19" t="e">
        <f>IF(OR(myData[[#This Row],[Date]]=AD$3,myData[[#This Row],[Date]]=AD$4),myData[[#This Row],[Value]],NA())</f>
        <v>#N/A</v>
      </c>
      <c r="AE19" s="19" t="e">
        <f>IF(OR(myData[[#This Row],[Date]]=AE$3,myData[[#This Row],[Date]]=AE$4),myData[[#This Row],[Value]],NA())</f>
        <v>#N/A</v>
      </c>
    </row>
    <row r="20" spans="2:31" x14ac:dyDescent="0.25">
      <c r="N20" s="32" t="s">
        <v>28</v>
      </c>
      <c r="O20" s="32"/>
      <c r="P20" s="32"/>
      <c r="Q20" s="32"/>
      <c r="V20" s="18">
        <v>41104</v>
      </c>
      <c r="W20" s="22">
        <v>513</v>
      </c>
      <c r="X20" s="20" t="str">
        <f>WEEKNUM(myData[[#This Row],[Date]])&amp;"-"&amp;YEAR(myData[[#This Row],[Date]])</f>
        <v>28-2012</v>
      </c>
      <c r="Y20" s="19">
        <f>SUMIF(myData[Week num],myData[[#This Row],[Week num]],myData[Value])</f>
        <v>3546</v>
      </c>
      <c r="Z20" s="20" t="str">
        <f>MONTH(myData[[#This Row],[Date]])&amp;"-"&amp;YEAR(myData[[#This Row],[Date]])</f>
        <v>7-2012</v>
      </c>
      <c r="AA20" s="19">
        <f>SUMIF(myData[Month Num],myData[[#This Row],[Month Num]],myData[Value])</f>
        <v>15737</v>
      </c>
      <c r="AB20" s="19" t="e">
        <f>IF(myData[[#This Row],[Week num]]=bestWeek,myData[[#This Row],[Value]],NA())</f>
        <v>#N/A</v>
      </c>
      <c r="AC20" s="19">
        <f>IF(myData[[#This Row],[Month Num]]=bestMonth,myData[[#This Row],[Value]],NA())</f>
        <v>513</v>
      </c>
      <c r="AD20" s="19" t="e">
        <f>IF(OR(myData[[#This Row],[Date]]=AD$3,myData[[#This Row],[Date]]=AD$4),myData[[#This Row],[Value]],NA())</f>
        <v>#N/A</v>
      </c>
      <c r="AE20" s="19" t="e">
        <f>IF(OR(myData[[#This Row],[Date]]=AE$3,myData[[#This Row],[Date]]=AE$4),myData[[#This Row],[Value]],NA())</f>
        <v>#N/A</v>
      </c>
    </row>
    <row r="21" spans="2:31" x14ac:dyDescent="0.25">
      <c r="N21" s="25"/>
      <c r="O21" s="25"/>
      <c r="P21" s="25"/>
      <c r="Q21" s="25"/>
      <c r="V21" s="18">
        <v>41105</v>
      </c>
      <c r="W21" s="21">
        <v>508</v>
      </c>
      <c r="X21" s="20" t="str">
        <f>WEEKNUM(myData[[#This Row],[Date]])&amp;"-"&amp;YEAR(myData[[#This Row],[Date]])</f>
        <v>29-2012</v>
      </c>
      <c r="Y21" s="19">
        <f>SUMIF(myData[Week num],myData[[#This Row],[Week num]],myData[Value])</f>
        <v>3554</v>
      </c>
      <c r="Z21" s="20" t="str">
        <f>MONTH(myData[[#This Row],[Date]])&amp;"-"&amp;YEAR(myData[[#This Row],[Date]])</f>
        <v>7-2012</v>
      </c>
      <c r="AA21" s="19">
        <f>SUMIF(myData[Month Num],myData[[#This Row],[Month Num]],myData[Value])</f>
        <v>15737</v>
      </c>
      <c r="AB21" s="19" t="e">
        <f>IF(myData[[#This Row],[Week num]]=bestWeek,myData[[#This Row],[Value]],NA())</f>
        <v>#N/A</v>
      </c>
      <c r="AC21" s="19">
        <f>IF(myData[[#This Row],[Month Num]]=bestMonth,myData[[#This Row],[Value]],NA())</f>
        <v>508</v>
      </c>
      <c r="AD21" s="19" t="e">
        <f>IF(OR(myData[[#This Row],[Date]]=AD$3,myData[[#This Row],[Date]]=AD$4),myData[[#This Row],[Value]],NA())</f>
        <v>#N/A</v>
      </c>
      <c r="AE21" s="19" t="e">
        <f>IF(OR(myData[[#This Row],[Date]]=AE$3,myData[[#This Row],[Date]]=AE$4),myData[[#This Row],[Value]],NA())</f>
        <v>#N/A</v>
      </c>
    </row>
    <row r="22" spans="2:31" x14ac:dyDescent="0.25">
      <c r="V22" s="18">
        <v>41106</v>
      </c>
      <c r="W22" s="22">
        <v>527</v>
      </c>
      <c r="X22" s="20" t="str">
        <f>WEEKNUM(myData[[#This Row],[Date]])&amp;"-"&amp;YEAR(myData[[#This Row],[Date]])</f>
        <v>29-2012</v>
      </c>
      <c r="Y22" s="19">
        <f>SUMIF(myData[Week num],myData[[#This Row],[Week num]],myData[Value])</f>
        <v>3554</v>
      </c>
      <c r="Z22" s="20" t="str">
        <f>MONTH(myData[[#This Row],[Date]])&amp;"-"&amp;YEAR(myData[[#This Row],[Date]])</f>
        <v>7-2012</v>
      </c>
      <c r="AA22" s="19">
        <f>SUMIF(myData[Month Num],myData[[#This Row],[Month Num]],myData[Value])</f>
        <v>15737</v>
      </c>
      <c r="AB22" s="19" t="e">
        <f>IF(myData[[#This Row],[Week num]]=bestWeek,myData[[#This Row],[Value]],NA())</f>
        <v>#N/A</v>
      </c>
      <c r="AC22" s="19">
        <f>IF(myData[[#This Row],[Month Num]]=bestMonth,myData[[#This Row],[Value]],NA())</f>
        <v>527</v>
      </c>
      <c r="AD22" s="19" t="e">
        <f>IF(OR(myData[[#This Row],[Date]]=AD$3,myData[[#This Row],[Date]]=AD$4),myData[[#This Row],[Value]],NA())</f>
        <v>#N/A</v>
      </c>
      <c r="AE22" s="19" t="e">
        <f>IF(OR(myData[[#This Row],[Date]]=AE$3,myData[[#This Row],[Date]]=AE$4),myData[[#This Row],[Value]],NA())</f>
        <v>#N/A</v>
      </c>
    </row>
    <row r="23" spans="2:31" x14ac:dyDescent="0.25">
      <c r="B23" s="23" t="s">
        <v>18</v>
      </c>
      <c r="V23" s="18">
        <v>41107</v>
      </c>
      <c r="W23" s="21">
        <v>565</v>
      </c>
      <c r="X23" s="20" t="str">
        <f>WEEKNUM(myData[[#This Row],[Date]])&amp;"-"&amp;YEAR(myData[[#This Row],[Date]])</f>
        <v>29-2012</v>
      </c>
      <c r="Y23" s="19">
        <f>SUMIF(myData[Week num],myData[[#This Row],[Week num]],myData[Value])</f>
        <v>3554</v>
      </c>
      <c r="Z23" s="20" t="str">
        <f>MONTH(myData[[#This Row],[Date]])&amp;"-"&amp;YEAR(myData[[#This Row],[Date]])</f>
        <v>7-2012</v>
      </c>
      <c r="AA23" s="19">
        <f>SUMIF(myData[Month Num],myData[[#This Row],[Month Num]],myData[Value])</f>
        <v>15737</v>
      </c>
      <c r="AB23" s="19" t="e">
        <f>IF(myData[[#This Row],[Week num]]=bestWeek,myData[[#This Row],[Value]],NA())</f>
        <v>#N/A</v>
      </c>
      <c r="AC23" s="19">
        <f>IF(myData[[#This Row],[Month Num]]=bestMonth,myData[[#This Row],[Value]],NA())</f>
        <v>565</v>
      </c>
      <c r="AD23" s="19" t="e">
        <f>IF(OR(myData[[#This Row],[Date]]=AD$3,myData[[#This Row],[Date]]=AD$4),myData[[#This Row],[Value]],NA())</f>
        <v>#N/A</v>
      </c>
      <c r="AE23" s="19" t="e">
        <f>IF(OR(myData[[#This Row],[Date]]=AE$3,myData[[#This Row],[Date]]=AE$4),myData[[#This Row],[Value]],NA())</f>
        <v>#N/A</v>
      </c>
    </row>
    <row r="24" spans="2:31" x14ac:dyDescent="0.25">
      <c r="V24" s="18">
        <v>41108</v>
      </c>
      <c r="W24" s="22">
        <v>492</v>
      </c>
      <c r="X24" s="20" t="str">
        <f>WEEKNUM(myData[[#This Row],[Date]])&amp;"-"&amp;YEAR(myData[[#This Row],[Date]])</f>
        <v>29-2012</v>
      </c>
      <c r="Y24" s="19">
        <f>SUMIF(myData[Week num],myData[[#This Row],[Week num]],myData[Value])</f>
        <v>3554</v>
      </c>
      <c r="Z24" s="20" t="str">
        <f>MONTH(myData[[#This Row],[Date]])&amp;"-"&amp;YEAR(myData[[#This Row],[Date]])</f>
        <v>7-2012</v>
      </c>
      <c r="AA24" s="19">
        <f>SUMIF(myData[Month Num],myData[[#This Row],[Month Num]],myData[Value])</f>
        <v>15737</v>
      </c>
      <c r="AB24" s="19" t="e">
        <f>IF(myData[[#This Row],[Week num]]=bestWeek,myData[[#This Row],[Value]],NA())</f>
        <v>#N/A</v>
      </c>
      <c r="AC24" s="19">
        <f>IF(myData[[#This Row],[Month Num]]=bestMonth,myData[[#This Row],[Value]],NA())</f>
        <v>492</v>
      </c>
      <c r="AD24" s="19" t="e">
        <f>IF(OR(myData[[#This Row],[Date]]=AD$3,myData[[#This Row],[Date]]=AD$4),myData[[#This Row],[Value]],NA())</f>
        <v>#N/A</v>
      </c>
      <c r="AE24" s="19" t="e">
        <f>IF(OR(myData[[#This Row],[Date]]=AE$3,myData[[#This Row],[Date]]=AE$4),myData[[#This Row],[Value]],NA())</f>
        <v>#N/A</v>
      </c>
    </row>
    <row r="25" spans="2:31" x14ac:dyDescent="0.25">
      <c r="V25" s="18">
        <v>41109</v>
      </c>
      <c r="W25" s="21">
        <v>508</v>
      </c>
      <c r="X25" s="20" t="str">
        <f>WEEKNUM(myData[[#This Row],[Date]])&amp;"-"&amp;YEAR(myData[[#This Row],[Date]])</f>
        <v>29-2012</v>
      </c>
      <c r="Y25" s="19">
        <f>SUMIF(myData[Week num],myData[[#This Row],[Week num]],myData[Value])</f>
        <v>3554</v>
      </c>
      <c r="Z25" s="20" t="str">
        <f>MONTH(myData[[#This Row],[Date]])&amp;"-"&amp;YEAR(myData[[#This Row],[Date]])</f>
        <v>7-2012</v>
      </c>
      <c r="AA25" s="19">
        <f>SUMIF(myData[Month Num],myData[[#This Row],[Month Num]],myData[Value])</f>
        <v>15737</v>
      </c>
      <c r="AB25" s="19" t="e">
        <f>IF(myData[[#This Row],[Week num]]=bestWeek,myData[[#This Row],[Value]],NA())</f>
        <v>#N/A</v>
      </c>
      <c r="AC25" s="19">
        <f>IF(myData[[#This Row],[Month Num]]=bestMonth,myData[[#This Row],[Value]],NA())</f>
        <v>508</v>
      </c>
      <c r="AD25" s="19" t="e">
        <f>IF(OR(myData[[#This Row],[Date]]=AD$3,myData[[#This Row],[Date]]=AD$4),myData[[#This Row],[Value]],NA())</f>
        <v>#N/A</v>
      </c>
      <c r="AE25" s="19" t="e">
        <f>IF(OR(myData[[#This Row],[Date]]=AE$3,myData[[#This Row],[Date]]=AE$4),myData[[#This Row],[Value]],NA())</f>
        <v>#N/A</v>
      </c>
    </row>
    <row r="26" spans="2:31" x14ac:dyDescent="0.25">
      <c r="V26" s="18">
        <v>41110</v>
      </c>
      <c r="W26" s="22">
        <v>490</v>
      </c>
      <c r="X26" s="20" t="str">
        <f>WEEKNUM(myData[[#This Row],[Date]])&amp;"-"&amp;YEAR(myData[[#This Row],[Date]])</f>
        <v>29-2012</v>
      </c>
      <c r="Y26" s="19">
        <f>SUMIF(myData[Week num],myData[[#This Row],[Week num]],myData[Value])</f>
        <v>3554</v>
      </c>
      <c r="Z26" s="20" t="str">
        <f>MONTH(myData[[#This Row],[Date]])&amp;"-"&amp;YEAR(myData[[#This Row],[Date]])</f>
        <v>7-2012</v>
      </c>
      <c r="AA26" s="19">
        <f>SUMIF(myData[Month Num],myData[[#This Row],[Month Num]],myData[Value])</f>
        <v>15737</v>
      </c>
      <c r="AB26" s="19" t="e">
        <f>IF(myData[[#This Row],[Week num]]=bestWeek,myData[[#This Row],[Value]],NA())</f>
        <v>#N/A</v>
      </c>
      <c r="AC26" s="19">
        <f>IF(myData[[#This Row],[Month Num]]=bestMonth,myData[[#This Row],[Value]],NA())</f>
        <v>490</v>
      </c>
      <c r="AD26" s="19" t="e">
        <f>IF(OR(myData[[#This Row],[Date]]=AD$3,myData[[#This Row],[Date]]=AD$4),myData[[#This Row],[Value]],NA())</f>
        <v>#N/A</v>
      </c>
      <c r="AE26" s="19" t="e">
        <f>IF(OR(myData[[#This Row],[Date]]=AE$3,myData[[#This Row],[Date]]=AE$4),myData[[#This Row],[Value]],NA())</f>
        <v>#N/A</v>
      </c>
    </row>
    <row r="27" spans="2:31" x14ac:dyDescent="0.25">
      <c r="V27" s="18">
        <v>41111</v>
      </c>
      <c r="W27" s="21">
        <v>464</v>
      </c>
      <c r="X27" s="20" t="str">
        <f>WEEKNUM(myData[[#This Row],[Date]])&amp;"-"&amp;YEAR(myData[[#This Row],[Date]])</f>
        <v>29-2012</v>
      </c>
      <c r="Y27" s="19">
        <f>SUMIF(myData[Week num],myData[[#This Row],[Week num]],myData[Value])</f>
        <v>3554</v>
      </c>
      <c r="Z27" s="20" t="str">
        <f>MONTH(myData[[#This Row],[Date]])&amp;"-"&amp;YEAR(myData[[#This Row],[Date]])</f>
        <v>7-2012</v>
      </c>
      <c r="AA27" s="19">
        <f>SUMIF(myData[Month Num],myData[[#This Row],[Month Num]],myData[Value])</f>
        <v>15737</v>
      </c>
      <c r="AB27" s="19" t="e">
        <f>IF(myData[[#This Row],[Week num]]=bestWeek,myData[[#This Row],[Value]],NA())</f>
        <v>#N/A</v>
      </c>
      <c r="AC27" s="19">
        <f>IF(myData[[#This Row],[Month Num]]=bestMonth,myData[[#This Row],[Value]],NA())</f>
        <v>464</v>
      </c>
      <c r="AD27" s="19" t="e">
        <f>IF(OR(myData[[#This Row],[Date]]=AD$3,myData[[#This Row],[Date]]=AD$4),myData[[#This Row],[Value]],NA())</f>
        <v>#N/A</v>
      </c>
      <c r="AE27" s="19" t="e">
        <f>IF(OR(myData[[#This Row],[Date]]=AE$3,myData[[#This Row],[Date]]=AE$4),myData[[#This Row],[Value]],NA())</f>
        <v>#N/A</v>
      </c>
    </row>
    <row r="28" spans="2:31" x14ac:dyDescent="0.25">
      <c r="V28" s="18">
        <v>41112</v>
      </c>
      <c r="W28" s="22">
        <v>549</v>
      </c>
      <c r="X28" s="20" t="str">
        <f>WEEKNUM(myData[[#This Row],[Date]])&amp;"-"&amp;YEAR(myData[[#This Row],[Date]])</f>
        <v>30-2012</v>
      </c>
      <c r="Y28" s="19">
        <f>SUMIF(myData[Week num],myData[[#This Row],[Week num]],myData[Value])</f>
        <v>3612</v>
      </c>
      <c r="Z28" s="20" t="str">
        <f>MONTH(myData[[#This Row],[Date]])&amp;"-"&amp;YEAR(myData[[#This Row],[Date]])</f>
        <v>7-2012</v>
      </c>
      <c r="AA28" s="19">
        <f>SUMIF(myData[Month Num],myData[[#This Row],[Month Num]],myData[Value])</f>
        <v>15737</v>
      </c>
      <c r="AB28" s="19" t="e">
        <f>IF(myData[[#This Row],[Week num]]=bestWeek,myData[[#This Row],[Value]],NA())</f>
        <v>#N/A</v>
      </c>
      <c r="AC28" s="19">
        <f>IF(myData[[#This Row],[Month Num]]=bestMonth,myData[[#This Row],[Value]],NA())</f>
        <v>549</v>
      </c>
      <c r="AD28" s="19" t="e">
        <f>IF(OR(myData[[#This Row],[Date]]=AD$3,myData[[#This Row],[Date]]=AD$4),myData[[#This Row],[Value]],NA())</f>
        <v>#N/A</v>
      </c>
      <c r="AE28" s="19" t="e">
        <f>IF(OR(myData[[#This Row],[Date]]=AE$3,myData[[#This Row],[Date]]=AE$4),myData[[#This Row],[Value]],NA())</f>
        <v>#N/A</v>
      </c>
    </row>
    <row r="29" spans="2:31" x14ac:dyDescent="0.25">
      <c r="V29" s="18">
        <v>41113</v>
      </c>
      <c r="W29" s="21">
        <v>489</v>
      </c>
      <c r="X29" s="20" t="str">
        <f>WEEKNUM(myData[[#This Row],[Date]])&amp;"-"&amp;YEAR(myData[[#This Row],[Date]])</f>
        <v>30-2012</v>
      </c>
      <c r="Y29" s="19">
        <f>SUMIF(myData[Week num],myData[[#This Row],[Week num]],myData[Value])</f>
        <v>3612</v>
      </c>
      <c r="Z29" s="20" t="str">
        <f>MONTH(myData[[#This Row],[Date]])&amp;"-"&amp;YEAR(myData[[#This Row],[Date]])</f>
        <v>7-2012</v>
      </c>
      <c r="AA29" s="19">
        <f>SUMIF(myData[Month Num],myData[[#This Row],[Month Num]],myData[Value])</f>
        <v>15737</v>
      </c>
      <c r="AB29" s="19" t="e">
        <f>IF(myData[[#This Row],[Week num]]=bestWeek,myData[[#This Row],[Value]],NA())</f>
        <v>#N/A</v>
      </c>
      <c r="AC29" s="19">
        <f>IF(myData[[#This Row],[Month Num]]=bestMonth,myData[[#This Row],[Value]],NA())</f>
        <v>489</v>
      </c>
      <c r="AD29" s="19" t="e">
        <f>IF(OR(myData[[#This Row],[Date]]=AD$3,myData[[#This Row],[Date]]=AD$4),myData[[#This Row],[Value]],NA())</f>
        <v>#N/A</v>
      </c>
      <c r="AE29" s="19" t="e">
        <f>IF(OR(myData[[#This Row],[Date]]=AE$3,myData[[#This Row],[Date]]=AE$4),myData[[#This Row],[Value]],NA())</f>
        <v>#N/A</v>
      </c>
    </row>
    <row r="30" spans="2:31" x14ac:dyDescent="0.25">
      <c r="V30" s="18">
        <v>41114</v>
      </c>
      <c r="W30" s="22">
        <v>514</v>
      </c>
      <c r="X30" s="20" t="str">
        <f>WEEKNUM(myData[[#This Row],[Date]])&amp;"-"&amp;YEAR(myData[[#This Row],[Date]])</f>
        <v>30-2012</v>
      </c>
      <c r="Y30" s="19">
        <f>SUMIF(myData[Week num],myData[[#This Row],[Week num]],myData[Value])</f>
        <v>3612</v>
      </c>
      <c r="Z30" s="20" t="str">
        <f>MONTH(myData[[#This Row],[Date]])&amp;"-"&amp;YEAR(myData[[#This Row],[Date]])</f>
        <v>7-2012</v>
      </c>
      <c r="AA30" s="19">
        <f>SUMIF(myData[Month Num],myData[[#This Row],[Month Num]],myData[Value])</f>
        <v>15737</v>
      </c>
      <c r="AB30" s="19" t="e">
        <f>IF(myData[[#This Row],[Week num]]=bestWeek,myData[[#This Row],[Value]],NA())</f>
        <v>#N/A</v>
      </c>
      <c r="AC30" s="19">
        <f>IF(myData[[#This Row],[Month Num]]=bestMonth,myData[[#This Row],[Value]],NA())</f>
        <v>514</v>
      </c>
      <c r="AD30" s="19" t="e">
        <f>IF(OR(myData[[#This Row],[Date]]=AD$3,myData[[#This Row],[Date]]=AD$4),myData[[#This Row],[Value]],NA())</f>
        <v>#N/A</v>
      </c>
      <c r="AE30" s="19" t="e">
        <f>IF(OR(myData[[#This Row],[Date]]=AE$3,myData[[#This Row],[Date]]=AE$4),myData[[#This Row],[Value]],NA())</f>
        <v>#N/A</v>
      </c>
    </row>
    <row r="31" spans="2:31" x14ac:dyDescent="0.25">
      <c r="V31" s="18">
        <v>41115</v>
      </c>
      <c r="W31" s="21">
        <v>504</v>
      </c>
      <c r="X31" s="20" t="str">
        <f>WEEKNUM(myData[[#This Row],[Date]])&amp;"-"&amp;YEAR(myData[[#This Row],[Date]])</f>
        <v>30-2012</v>
      </c>
      <c r="Y31" s="19">
        <f>SUMIF(myData[Week num],myData[[#This Row],[Week num]],myData[Value])</f>
        <v>3612</v>
      </c>
      <c r="Z31" s="20" t="str">
        <f>MONTH(myData[[#This Row],[Date]])&amp;"-"&amp;YEAR(myData[[#This Row],[Date]])</f>
        <v>7-2012</v>
      </c>
      <c r="AA31" s="19">
        <f>SUMIF(myData[Month Num],myData[[#This Row],[Month Num]],myData[Value])</f>
        <v>15737</v>
      </c>
      <c r="AB31" s="19" t="e">
        <f>IF(myData[[#This Row],[Week num]]=bestWeek,myData[[#This Row],[Value]],NA())</f>
        <v>#N/A</v>
      </c>
      <c r="AC31" s="19">
        <f>IF(myData[[#This Row],[Month Num]]=bestMonth,myData[[#This Row],[Value]],NA())</f>
        <v>504</v>
      </c>
      <c r="AD31" s="19" t="e">
        <f>IF(OR(myData[[#This Row],[Date]]=AD$3,myData[[#This Row],[Date]]=AD$4),myData[[#This Row],[Value]],NA())</f>
        <v>#N/A</v>
      </c>
      <c r="AE31" s="19" t="e">
        <f>IF(OR(myData[[#This Row],[Date]]=AE$3,myData[[#This Row],[Date]]=AE$4),myData[[#This Row],[Value]],NA())</f>
        <v>#N/A</v>
      </c>
    </row>
    <row r="32" spans="2:31" x14ac:dyDescent="0.25">
      <c r="V32" s="18">
        <v>41116</v>
      </c>
      <c r="W32" s="22">
        <v>515</v>
      </c>
      <c r="X32" s="20" t="str">
        <f>WEEKNUM(myData[[#This Row],[Date]])&amp;"-"&amp;YEAR(myData[[#This Row],[Date]])</f>
        <v>30-2012</v>
      </c>
      <c r="Y32" s="19">
        <f>SUMIF(myData[Week num],myData[[#This Row],[Week num]],myData[Value])</f>
        <v>3612</v>
      </c>
      <c r="Z32" s="20" t="str">
        <f>MONTH(myData[[#This Row],[Date]])&amp;"-"&amp;YEAR(myData[[#This Row],[Date]])</f>
        <v>7-2012</v>
      </c>
      <c r="AA32" s="19">
        <f>SUMIF(myData[Month Num],myData[[#This Row],[Month Num]],myData[Value])</f>
        <v>15737</v>
      </c>
      <c r="AB32" s="19" t="e">
        <f>IF(myData[[#This Row],[Week num]]=bestWeek,myData[[#This Row],[Value]],NA())</f>
        <v>#N/A</v>
      </c>
      <c r="AC32" s="19">
        <f>IF(myData[[#This Row],[Month Num]]=bestMonth,myData[[#This Row],[Value]],NA())</f>
        <v>515</v>
      </c>
      <c r="AD32" s="19" t="e">
        <f>IF(OR(myData[[#This Row],[Date]]=AD$3,myData[[#This Row],[Date]]=AD$4),myData[[#This Row],[Value]],NA())</f>
        <v>#N/A</v>
      </c>
      <c r="AE32" s="19" t="e">
        <f>IF(OR(myData[[#This Row],[Date]]=AE$3,myData[[#This Row],[Date]]=AE$4),myData[[#This Row],[Value]],NA())</f>
        <v>#N/A</v>
      </c>
    </row>
    <row r="33" spans="22:31" x14ac:dyDescent="0.25">
      <c r="V33" s="18">
        <v>41117</v>
      </c>
      <c r="W33" s="21">
        <v>545</v>
      </c>
      <c r="X33" s="20" t="str">
        <f>WEEKNUM(myData[[#This Row],[Date]])&amp;"-"&amp;YEAR(myData[[#This Row],[Date]])</f>
        <v>30-2012</v>
      </c>
      <c r="Y33" s="19">
        <f>SUMIF(myData[Week num],myData[[#This Row],[Week num]],myData[Value])</f>
        <v>3612</v>
      </c>
      <c r="Z33" s="20" t="str">
        <f>MONTH(myData[[#This Row],[Date]])&amp;"-"&amp;YEAR(myData[[#This Row],[Date]])</f>
        <v>7-2012</v>
      </c>
      <c r="AA33" s="19">
        <f>SUMIF(myData[Month Num],myData[[#This Row],[Month Num]],myData[Value])</f>
        <v>15737</v>
      </c>
      <c r="AB33" s="19" t="e">
        <f>IF(myData[[#This Row],[Week num]]=bestWeek,myData[[#This Row],[Value]],NA())</f>
        <v>#N/A</v>
      </c>
      <c r="AC33" s="19">
        <f>IF(myData[[#This Row],[Month Num]]=bestMonth,myData[[#This Row],[Value]],NA())</f>
        <v>545</v>
      </c>
      <c r="AD33" s="19" t="e">
        <f>IF(OR(myData[[#This Row],[Date]]=AD$3,myData[[#This Row],[Date]]=AD$4),myData[[#This Row],[Value]],NA())</f>
        <v>#N/A</v>
      </c>
      <c r="AE33" s="19" t="e">
        <f>IF(OR(myData[[#This Row],[Date]]=AE$3,myData[[#This Row],[Date]]=AE$4),myData[[#This Row],[Value]],NA())</f>
        <v>#N/A</v>
      </c>
    </row>
    <row r="34" spans="22:31" x14ac:dyDescent="0.25">
      <c r="V34" s="18">
        <v>41118</v>
      </c>
      <c r="W34" s="22">
        <v>496</v>
      </c>
      <c r="X34" s="20" t="str">
        <f>WEEKNUM(myData[[#This Row],[Date]])&amp;"-"&amp;YEAR(myData[[#This Row],[Date]])</f>
        <v>30-2012</v>
      </c>
      <c r="Y34" s="19">
        <f>SUMIF(myData[Week num],myData[[#This Row],[Week num]],myData[Value])</f>
        <v>3612</v>
      </c>
      <c r="Z34" s="20" t="str">
        <f>MONTH(myData[[#This Row],[Date]])&amp;"-"&amp;YEAR(myData[[#This Row],[Date]])</f>
        <v>7-2012</v>
      </c>
      <c r="AA34" s="19">
        <f>SUMIF(myData[Month Num],myData[[#This Row],[Month Num]],myData[Value])</f>
        <v>15737</v>
      </c>
      <c r="AB34" s="19" t="e">
        <f>IF(myData[[#This Row],[Week num]]=bestWeek,myData[[#This Row],[Value]],NA())</f>
        <v>#N/A</v>
      </c>
      <c r="AC34" s="19">
        <f>IF(myData[[#This Row],[Month Num]]=bestMonth,myData[[#This Row],[Value]],NA())</f>
        <v>496</v>
      </c>
      <c r="AD34" s="19" t="e">
        <f>IF(OR(myData[[#This Row],[Date]]=AD$3,myData[[#This Row],[Date]]=AD$4),myData[[#This Row],[Value]],NA())</f>
        <v>#N/A</v>
      </c>
      <c r="AE34" s="19" t="e">
        <f>IF(OR(myData[[#This Row],[Date]]=AE$3,myData[[#This Row],[Date]]=AE$4),myData[[#This Row],[Value]],NA())</f>
        <v>#N/A</v>
      </c>
    </row>
    <row r="35" spans="22:31" x14ac:dyDescent="0.25">
      <c r="V35" s="18">
        <v>41119</v>
      </c>
      <c r="W35" s="21">
        <v>492</v>
      </c>
      <c r="X35" s="20" t="str">
        <f>WEEKNUM(myData[[#This Row],[Date]])&amp;"-"&amp;YEAR(myData[[#This Row],[Date]])</f>
        <v>31-2012</v>
      </c>
      <c r="Y35" s="19">
        <f>SUMIF(myData[Week num],myData[[#This Row],[Week num]],myData[Value])</f>
        <v>3535</v>
      </c>
      <c r="Z35" s="20" t="str">
        <f>MONTH(myData[[#This Row],[Date]])&amp;"-"&amp;YEAR(myData[[#This Row],[Date]])</f>
        <v>7-2012</v>
      </c>
      <c r="AA35" s="19">
        <f>SUMIF(myData[Month Num],myData[[#This Row],[Month Num]],myData[Value])</f>
        <v>15737</v>
      </c>
      <c r="AB35" s="19" t="e">
        <f>IF(myData[[#This Row],[Week num]]=bestWeek,myData[[#This Row],[Value]],NA())</f>
        <v>#N/A</v>
      </c>
      <c r="AC35" s="19">
        <f>IF(myData[[#This Row],[Month Num]]=bestMonth,myData[[#This Row],[Value]],NA())</f>
        <v>492</v>
      </c>
      <c r="AD35" s="19" t="e">
        <f>IF(OR(myData[[#This Row],[Date]]=AD$3,myData[[#This Row],[Date]]=AD$4),myData[[#This Row],[Value]],NA())</f>
        <v>#N/A</v>
      </c>
      <c r="AE35" s="19" t="e">
        <f>IF(OR(myData[[#This Row],[Date]]=AE$3,myData[[#This Row],[Date]]=AE$4),myData[[#This Row],[Value]],NA())</f>
        <v>#N/A</v>
      </c>
    </row>
    <row r="36" spans="22:31" x14ac:dyDescent="0.25">
      <c r="V36" s="18">
        <v>41120</v>
      </c>
      <c r="W36" s="22">
        <v>535</v>
      </c>
      <c r="X36" s="20" t="str">
        <f>WEEKNUM(myData[[#This Row],[Date]])&amp;"-"&amp;YEAR(myData[[#This Row],[Date]])</f>
        <v>31-2012</v>
      </c>
      <c r="Y36" s="19">
        <f>SUMIF(myData[Week num],myData[[#This Row],[Week num]],myData[Value])</f>
        <v>3535</v>
      </c>
      <c r="Z36" s="20" t="str">
        <f>MONTH(myData[[#This Row],[Date]])&amp;"-"&amp;YEAR(myData[[#This Row],[Date]])</f>
        <v>7-2012</v>
      </c>
      <c r="AA36" s="19">
        <f>SUMIF(myData[Month Num],myData[[#This Row],[Month Num]],myData[Value])</f>
        <v>15737</v>
      </c>
      <c r="AB36" s="19" t="e">
        <f>IF(myData[[#This Row],[Week num]]=bestWeek,myData[[#This Row],[Value]],NA())</f>
        <v>#N/A</v>
      </c>
      <c r="AC36" s="19">
        <f>IF(myData[[#This Row],[Month Num]]=bestMonth,myData[[#This Row],[Value]],NA())</f>
        <v>535</v>
      </c>
      <c r="AD36" s="19" t="e">
        <f>IF(OR(myData[[#This Row],[Date]]=AD$3,myData[[#This Row],[Date]]=AD$4),myData[[#This Row],[Value]],NA())</f>
        <v>#N/A</v>
      </c>
      <c r="AE36" s="19" t="e">
        <f>IF(OR(myData[[#This Row],[Date]]=AE$3,myData[[#This Row],[Date]]=AE$4),myData[[#This Row],[Value]],NA())</f>
        <v>#N/A</v>
      </c>
    </row>
    <row r="37" spans="22:31" x14ac:dyDescent="0.25">
      <c r="V37" s="18">
        <v>41121</v>
      </c>
      <c r="W37" s="21">
        <v>514</v>
      </c>
      <c r="X37" s="20" t="str">
        <f>WEEKNUM(myData[[#This Row],[Date]])&amp;"-"&amp;YEAR(myData[[#This Row],[Date]])</f>
        <v>31-2012</v>
      </c>
      <c r="Y37" s="19">
        <f>SUMIF(myData[Week num],myData[[#This Row],[Week num]],myData[Value])</f>
        <v>3535</v>
      </c>
      <c r="Z37" s="20" t="str">
        <f>MONTH(myData[[#This Row],[Date]])&amp;"-"&amp;YEAR(myData[[#This Row],[Date]])</f>
        <v>7-2012</v>
      </c>
      <c r="AA37" s="19">
        <f>SUMIF(myData[Month Num],myData[[#This Row],[Month Num]],myData[Value])</f>
        <v>15737</v>
      </c>
      <c r="AB37" s="19" t="e">
        <f>IF(myData[[#This Row],[Week num]]=bestWeek,myData[[#This Row],[Value]],NA())</f>
        <v>#N/A</v>
      </c>
      <c r="AC37" s="19">
        <f>IF(myData[[#This Row],[Month Num]]=bestMonth,myData[[#This Row],[Value]],NA())</f>
        <v>514</v>
      </c>
      <c r="AD37" s="19" t="e">
        <f>IF(OR(myData[[#This Row],[Date]]=AD$3,myData[[#This Row],[Date]]=AD$4),myData[[#This Row],[Value]],NA())</f>
        <v>#N/A</v>
      </c>
      <c r="AE37" s="19">
        <f>IF(OR(myData[[#This Row],[Date]]=AE$3,myData[[#This Row],[Date]]=AE$4),myData[[#This Row],[Value]],NA())</f>
        <v>514</v>
      </c>
    </row>
    <row r="38" spans="22:31" x14ac:dyDescent="0.25">
      <c r="V38" s="18">
        <v>41122</v>
      </c>
      <c r="W38" s="22">
        <v>527</v>
      </c>
      <c r="X38" s="20" t="str">
        <f>WEEKNUM(myData[[#This Row],[Date]])&amp;"-"&amp;YEAR(myData[[#This Row],[Date]])</f>
        <v>31-2012</v>
      </c>
      <c r="Y38" s="19">
        <f>SUMIF(myData[Week num],myData[[#This Row],[Week num]],myData[Value])</f>
        <v>3535</v>
      </c>
      <c r="Z38" s="20" t="str">
        <f>MONTH(myData[[#This Row],[Date]])&amp;"-"&amp;YEAR(myData[[#This Row],[Date]])</f>
        <v>8-2012</v>
      </c>
      <c r="AA38" s="19">
        <f>SUMIF(myData[Month Num],myData[[#This Row],[Month Num]],myData[Value])</f>
        <v>15288</v>
      </c>
      <c r="AB38" s="19" t="e">
        <f>IF(myData[[#This Row],[Week num]]=bestWeek,myData[[#This Row],[Value]],NA())</f>
        <v>#N/A</v>
      </c>
      <c r="AC38" s="19" t="e">
        <f>IF(myData[[#This Row],[Month Num]]=bestMonth,myData[[#This Row],[Value]],NA())</f>
        <v>#N/A</v>
      </c>
      <c r="AD38" s="19" t="e">
        <f>IF(OR(myData[[#This Row],[Date]]=AD$3,myData[[#This Row],[Date]]=AD$4),myData[[#This Row],[Value]],NA())</f>
        <v>#N/A</v>
      </c>
      <c r="AE38" s="19" t="e">
        <f>IF(OR(myData[[#This Row],[Date]]=AE$3,myData[[#This Row],[Date]]=AE$4),myData[[#This Row],[Value]],NA())</f>
        <v>#N/A</v>
      </c>
    </row>
    <row r="39" spans="22:31" x14ac:dyDescent="0.25">
      <c r="V39" s="18">
        <v>41123</v>
      </c>
      <c r="W39" s="21">
        <v>481</v>
      </c>
      <c r="X39" s="20" t="str">
        <f>WEEKNUM(myData[[#This Row],[Date]])&amp;"-"&amp;YEAR(myData[[#This Row],[Date]])</f>
        <v>31-2012</v>
      </c>
      <c r="Y39" s="19">
        <f>SUMIF(myData[Week num],myData[[#This Row],[Week num]],myData[Value])</f>
        <v>3535</v>
      </c>
      <c r="Z39" s="20" t="str">
        <f>MONTH(myData[[#This Row],[Date]])&amp;"-"&amp;YEAR(myData[[#This Row],[Date]])</f>
        <v>8-2012</v>
      </c>
      <c r="AA39" s="19">
        <f>SUMIF(myData[Month Num],myData[[#This Row],[Month Num]],myData[Value])</f>
        <v>15288</v>
      </c>
      <c r="AB39" s="19" t="e">
        <f>IF(myData[[#This Row],[Week num]]=bestWeek,myData[[#This Row],[Value]],NA())</f>
        <v>#N/A</v>
      </c>
      <c r="AC39" s="19" t="e">
        <f>IF(myData[[#This Row],[Month Num]]=bestMonth,myData[[#This Row],[Value]],NA())</f>
        <v>#N/A</v>
      </c>
      <c r="AD39" s="19" t="e">
        <f>IF(OR(myData[[#This Row],[Date]]=AD$3,myData[[#This Row],[Date]]=AD$4),myData[[#This Row],[Value]],NA())</f>
        <v>#N/A</v>
      </c>
      <c r="AE39" s="19" t="e">
        <f>IF(OR(myData[[#This Row],[Date]]=AE$3,myData[[#This Row],[Date]]=AE$4),myData[[#This Row],[Value]],NA())</f>
        <v>#N/A</v>
      </c>
    </row>
    <row r="40" spans="22:31" x14ac:dyDescent="0.25">
      <c r="V40" s="18">
        <v>41124</v>
      </c>
      <c r="W40" s="22">
        <v>499</v>
      </c>
      <c r="X40" s="20" t="str">
        <f>WEEKNUM(myData[[#This Row],[Date]])&amp;"-"&amp;YEAR(myData[[#This Row],[Date]])</f>
        <v>31-2012</v>
      </c>
      <c r="Y40" s="19">
        <f>SUMIF(myData[Week num],myData[[#This Row],[Week num]],myData[Value])</f>
        <v>3535</v>
      </c>
      <c r="Z40" s="20" t="str">
        <f>MONTH(myData[[#This Row],[Date]])&amp;"-"&amp;YEAR(myData[[#This Row],[Date]])</f>
        <v>8-2012</v>
      </c>
      <c r="AA40" s="19">
        <f>SUMIF(myData[Month Num],myData[[#This Row],[Month Num]],myData[Value])</f>
        <v>15288</v>
      </c>
      <c r="AB40" s="19" t="e">
        <f>IF(myData[[#This Row],[Week num]]=bestWeek,myData[[#This Row],[Value]],NA())</f>
        <v>#N/A</v>
      </c>
      <c r="AC40" s="19" t="e">
        <f>IF(myData[[#This Row],[Month Num]]=bestMonth,myData[[#This Row],[Value]],NA())</f>
        <v>#N/A</v>
      </c>
      <c r="AD40" s="19" t="e">
        <f>IF(OR(myData[[#This Row],[Date]]=AD$3,myData[[#This Row],[Date]]=AD$4),myData[[#This Row],[Value]],NA())</f>
        <v>#N/A</v>
      </c>
      <c r="AE40" s="19" t="e">
        <f>IF(OR(myData[[#This Row],[Date]]=AE$3,myData[[#This Row],[Date]]=AE$4),myData[[#This Row],[Value]],NA())</f>
        <v>#N/A</v>
      </c>
    </row>
    <row r="41" spans="22:31" x14ac:dyDescent="0.25">
      <c r="V41" s="18">
        <v>41125</v>
      </c>
      <c r="W41" s="21">
        <v>487</v>
      </c>
      <c r="X41" s="20" t="str">
        <f>WEEKNUM(myData[[#This Row],[Date]])&amp;"-"&amp;YEAR(myData[[#This Row],[Date]])</f>
        <v>31-2012</v>
      </c>
      <c r="Y41" s="19">
        <f>SUMIF(myData[Week num],myData[[#This Row],[Week num]],myData[Value])</f>
        <v>3535</v>
      </c>
      <c r="Z41" s="20" t="str">
        <f>MONTH(myData[[#This Row],[Date]])&amp;"-"&amp;YEAR(myData[[#This Row],[Date]])</f>
        <v>8-2012</v>
      </c>
      <c r="AA41" s="19">
        <f>SUMIF(myData[Month Num],myData[[#This Row],[Month Num]],myData[Value])</f>
        <v>15288</v>
      </c>
      <c r="AB41" s="19" t="e">
        <f>IF(myData[[#This Row],[Week num]]=bestWeek,myData[[#This Row],[Value]],NA())</f>
        <v>#N/A</v>
      </c>
      <c r="AC41" s="19" t="e">
        <f>IF(myData[[#This Row],[Month Num]]=bestMonth,myData[[#This Row],[Value]],NA())</f>
        <v>#N/A</v>
      </c>
      <c r="AD41" s="19" t="e">
        <f>IF(OR(myData[[#This Row],[Date]]=AD$3,myData[[#This Row],[Date]]=AD$4),myData[[#This Row],[Value]],NA())</f>
        <v>#N/A</v>
      </c>
      <c r="AE41" s="19" t="e">
        <f>IF(OR(myData[[#This Row],[Date]]=AE$3,myData[[#This Row],[Date]]=AE$4),myData[[#This Row],[Value]],NA())</f>
        <v>#N/A</v>
      </c>
    </row>
    <row r="42" spans="22:31" x14ac:dyDescent="0.25">
      <c r="V42" s="18">
        <v>41126</v>
      </c>
      <c r="W42" s="22">
        <v>528</v>
      </c>
      <c r="X42" s="20" t="str">
        <f>WEEKNUM(myData[[#This Row],[Date]])&amp;"-"&amp;YEAR(myData[[#This Row],[Date]])</f>
        <v>32-2012</v>
      </c>
      <c r="Y42" s="19">
        <f>SUMIF(myData[Week num],myData[[#This Row],[Week num]],myData[Value])</f>
        <v>3501</v>
      </c>
      <c r="Z42" s="20" t="str">
        <f>MONTH(myData[[#This Row],[Date]])&amp;"-"&amp;YEAR(myData[[#This Row],[Date]])</f>
        <v>8-2012</v>
      </c>
      <c r="AA42" s="19">
        <f>SUMIF(myData[Month Num],myData[[#This Row],[Month Num]],myData[Value])</f>
        <v>15288</v>
      </c>
      <c r="AB42" s="19" t="e">
        <f>IF(myData[[#This Row],[Week num]]=bestWeek,myData[[#This Row],[Value]],NA())</f>
        <v>#N/A</v>
      </c>
      <c r="AC42" s="19" t="e">
        <f>IF(myData[[#This Row],[Month Num]]=bestMonth,myData[[#This Row],[Value]],NA())</f>
        <v>#N/A</v>
      </c>
      <c r="AD42" s="19" t="e">
        <f>IF(OR(myData[[#This Row],[Date]]=AD$3,myData[[#This Row],[Date]]=AD$4),myData[[#This Row],[Value]],NA())</f>
        <v>#N/A</v>
      </c>
      <c r="AE42" s="19" t="e">
        <f>IF(OR(myData[[#This Row],[Date]]=AE$3,myData[[#This Row],[Date]]=AE$4),myData[[#This Row],[Value]],NA())</f>
        <v>#N/A</v>
      </c>
    </row>
    <row r="43" spans="22:31" x14ac:dyDescent="0.25">
      <c r="V43" s="18">
        <v>41127</v>
      </c>
      <c r="W43" s="21">
        <v>479</v>
      </c>
      <c r="X43" s="20" t="str">
        <f>WEEKNUM(myData[[#This Row],[Date]])&amp;"-"&amp;YEAR(myData[[#This Row],[Date]])</f>
        <v>32-2012</v>
      </c>
      <c r="Y43" s="19">
        <f>SUMIF(myData[Week num],myData[[#This Row],[Week num]],myData[Value])</f>
        <v>3501</v>
      </c>
      <c r="Z43" s="20" t="str">
        <f>MONTH(myData[[#This Row],[Date]])&amp;"-"&amp;YEAR(myData[[#This Row],[Date]])</f>
        <v>8-2012</v>
      </c>
      <c r="AA43" s="19">
        <f>SUMIF(myData[Month Num],myData[[#This Row],[Month Num]],myData[Value])</f>
        <v>15288</v>
      </c>
      <c r="AB43" s="19" t="e">
        <f>IF(myData[[#This Row],[Week num]]=bestWeek,myData[[#This Row],[Value]],NA())</f>
        <v>#N/A</v>
      </c>
      <c r="AC43" s="19" t="e">
        <f>IF(myData[[#This Row],[Month Num]]=bestMonth,myData[[#This Row],[Value]],NA())</f>
        <v>#N/A</v>
      </c>
      <c r="AD43" s="19" t="e">
        <f>IF(OR(myData[[#This Row],[Date]]=AD$3,myData[[#This Row],[Date]]=AD$4),myData[[#This Row],[Value]],NA())</f>
        <v>#N/A</v>
      </c>
      <c r="AE43" s="19" t="e">
        <f>IF(OR(myData[[#This Row],[Date]]=AE$3,myData[[#This Row],[Date]]=AE$4),myData[[#This Row],[Value]],NA())</f>
        <v>#N/A</v>
      </c>
    </row>
    <row r="44" spans="22:31" x14ac:dyDescent="0.25">
      <c r="V44" s="18">
        <v>41128</v>
      </c>
      <c r="W44" s="22">
        <v>486</v>
      </c>
      <c r="X44" s="20" t="str">
        <f>WEEKNUM(myData[[#This Row],[Date]])&amp;"-"&amp;YEAR(myData[[#This Row],[Date]])</f>
        <v>32-2012</v>
      </c>
      <c r="Y44" s="19">
        <f>SUMIF(myData[Week num],myData[[#This Row],[Week num]],myData[Value])</f>
        <v>3501</v>
      </c>
      <c r="Z44" s="20" t="str">
        <f>MONTH(myData[[#This Row],[Date]])&amp;"-"&amp;YEAR(myData[[#This Row],[Date]])</f>
        <v>8-2012</v>
      </c>
      <c r="AA44" s="19">
        <f>SUMIF(myData[Month Num],myData[[#This Row],[Month Num]],myData[Value])</f>
        <v>15288</v>
      </c>
      <c r="AB44" s="19" t="e">
        <f>IF(myData[[#This Row],[Week num]]=bestWeek,myData[[#This Row],[Value]],NA())</f>
        <v>#N/A</v>
      </c>
      <c r="AC44" s="19" t="e">
        <f>IF(myData[[#This Row],[Month Num]]=bestMonth,myData[[#This Row],[Value]],NA())</f>
        <v>#N/A</v>
      </c>
      <c r="AD44" s="19" t="e">
        <f>IF(OR(myData[[#This Row],[Date]]=AD$3,myData[[#This Row],[Date]]=AD$4),myData[[#This Row],[Value]],NA())</f>
        <v>#N/A</v>
      </c>
      <c r="AE44" s="19" t="e">
        <f>IF(OR(myData[[#This Row],[Date]]=AE$3,myData[[#This Row],[Date]]=AE$4),myData[[#This Row],[Value]],NA())</f>
        <v>#N/A</v>
      </c>
    </row>
    <row r="45" spans="22:31" x14ac:dyDescent="0.25">
      <c r="V45" s="18">
        <v>41129</v>
      </c>
      <c r="W45" s="21">
        <v>476</v>
      </c>
      <c r="X45" s="20" t="str">
        <f>WEEKNUM(myData[[#This Row],[Date]])&amp;"-"&amp;YEAR(myData[[#This Row],[Date]])</f>
        <v>32-2012</v>
      </c>
      <c r="Y45" s="19">
        <f>SUMIF(myData[Week num],myData[[#This Row],[Week num]],myData[Value])</f>
        <v>3501</v>
      </c>
      <c r="Z45" s="20" t="str">
        <f>MONTH(myData[[#This Row],[Date]])&amp;"-"&amp;YEAR(myData[[#This Row],[Date]])</f>
        <v>8-2012</v>
      </c>
      <c r="AA45" s="19">
        <f>SUMIF(myData[Month Num],myData[[#This Row],[Month Num]],myData[Value])</f>
        <v>15288</v>
      </c>
      <c r="AB45" s="19" t="e">
        <f>IF(myData[[#This Row],[Week num]]=bestWeek,myData[[#This Row],[Value]],NA())</f>
        <v>#N/A</v>
      </c>
      <c r="AC45" s="19" t="e">
        <f>IF(myData[[#This Row],[Month Num]]=bestMonth,myData[[#This Row],[Value]],NA())</f>
        <v>#N/A</v>
      </c>
      <c r="AD45" s="19" t="e">
        <f>IF(OR(myData[[#This Row],[Date]]=AD$3,myData[[#This Row],[Date]]=AD$4),myData[[#This Row],[Value]],NA())</f>
        <v>#N/A</v>
      </c>
      <c r="AE45" s="19" t="e">
        <f>IF(OR(myData[[#This Row],[Date]]=AE$3,myData[[#This Row],[Date]]=AE$4),myData[[#This Row],[Value]],NA())</f>
        <v>#N/A</v>
      </c>
    </row>
    <row r="46" spans="22:31" x14ac:dyDescent="0.25">
      <c r="V46" s="18">
        <v>41130</v>
      </c>
      <c r="W46" s="22">
        <v>519</v>
      </c>
      <c r="X46" s="20" t="str">
        <f>WEEKNUM(myData[[#This Row],[Date]])&amp;"-"&amp;YEAR(myData[[#This Row],[Date]])</f>
        <v>32-2012</v>
      </c>
      <c r="Y46" s="19">
        <f>SUMIF(myData[Week num],myData[[#This Row],[Week num]],myData[Value])</f>
        <v>3501</v>
      </c>
      <c r="Z46" s="20" t="str">
        <f>MONTH(myData[[#This Row],[Date]])&amp;"-"&amp;YEAR(myData[[#This Row],[Date]])</f>
        <v>8-2012</v>
      </c>
      <c r="AA46" s="19">
        <f>SUMIF(myData[Month Num],myData[[#This Row],[Month Num]],myData[Value])</f>
        <v>15288</v>
      </c>
      <c r="AB46" s="19" t="e">
        <f>IF(myData[[#This Row],[Week num]]=bestWeek,myData[[#This Row],[Value]],NA())</f>
        <v>#N/A</v>
      </c>
      <c r="AC46" s="19" t="e">
        <f>IF(myData[[#This Row],[Month Num]]=bestMonth,myData[[#This Row],[Value]],NA())</f>
        <v>#N/A</v>
      </c>
      <c r="AD46" s="19" t="e">
        <f>IF(OR(myData[[#This Row],[Date]]=AD$3,myData[[#This Row],[Date]]=AD$4),myData[[#This Row],[Value]],NA())</f>
        <v>#N/A</v>
      </c>
      <c r="AE46" s="19" t="e">
        <f>IF(OR(myData[[#This Row],[Date]]=AE$3,myData[[#This Row],[Date]]=AE$4),myData[[#This Row],[Value]],NA())</f>
        <v>#N/A</v>
      </c>
    </row>
    <row r="47" spans="22:31" x14ac:dyDescent="0.25">
      <c r="V47" s="18">
        <v>41131</v>
      </c>
      <c r="W47" s="21">
        <v>526</v>
      </c>
      <c r="X47" s="20" t="str">
        <f>WEEKNUM(myData[[#This Row],[Date]])&amp;"-"&amp;YEAR(myData[[#This Row],[Date]])</f>
        <v>32-2012</v>
      </c>
      <c r="Y47" s="19">
        <f>SUMIF(myData[Week num],myData[[#This Row],[Week num]],myData[Value])</f>
        <v>3501</v>
      </c>
      <c r="Z47" s="20" t="str">
        <f>MONTH(myData[[#This Row],[Date]])&amp;"-"&amp;YEAR(myData[[#This Row],[Date]])</f>
        <v>8-2012</v>
      </c>
      <c r="AA47" s="19">
        <f>SUMIF(myData[Month Num],myData[[#This Row],[Month Num]],myData[Value])</f>
        <v>15288</v>
      </c>
      <c r="AB47" s="19" t="e">
        <f>IF(myData[[#This Row],[Week num]]=bestWeek,myData[[#This Row],[Value]],NA())</f>
        <v>#N/A</v>
      </c>
      <c r="AC47" s="19" t="e">
        <f>IF(myData[[#This Row],[Month Num]]=bestMonth,myData[[#This Row],[Value]],NA())</f>
        <v>#N/A</v>
      </c>
      <c r="AD47" s="19" t="e">
        <f>IF(OR(myData[[#This Row],[Date]]=AD$3,myData[[#This Row],[Date]]=AD$4),myData[[#This Row],[Value]],NA())</f>
        <v>#N/A</v>
      </c>
      <c r="AE47" s="19" t="e">
        <f>IF(OR(myData[[#This Row],[Date]]=AE$3,myData[[#This Row],[Date]]=AE$4),myData[[#This Row],[Value]],NA())</f>
        <v>#N/A</v>
      </c>
    </row>
    <row r="48" spans="22:31" x14ac:dyDescent="0.25">
      <c r="V48" s="18">
        <v>41132</v>
      </c>
      <c r="W48" s="22">
        <v>487</v>
      </c>
      <c r="X48" s="20" t="str">
        <f>WEEKNUM(myData[[#This Row],[Date]])&amp;"-"&amp;YEAR(myData[[#This Row],[Date]])</f>
        <v>32-2012</v>
      </c>
      <c r="Y48" s="19">
        <f>SUMIF(myData[Week num],myData[[#This Row],[Week num]],myData[Value])</f>
        <v>3501</v>
      </c>
      <c r="Z48" s="20" t="str">
        <f>MONTH(myData[[#This Row],[Date]])&amp;"-"&amp;YEAR(myData[[#This Row],[Date]])</f>
        <v>8-2012</v>
      </c>
      <c r="AA48" s="19">
        <f>SUMIF(myData[Month Num],myData[[#This Row],[Month Num]],myData[Value])</f>
        <v>15288</v>
      </c>
      <c r="AB48" s="19" t="e">
        <f>IF(myData[[#This Row],[Week num]]=bestWeek,myData[[#This Row],[Value]],NA())</f>
        <v>#N/A</v>
      </c>
      <c r="AC48" s="19" t="e">
        <f>IF(myData[[#This Row],[Month Num]]=bestMonth,myData[[#This Row],[Value]],NA())</f>
        <v>#N/A</v>
      </c>
      <c r="AD48" s="19" t="e">
        <f>IF(OR(myData[[#This Row],[Date]]=AD$3,myData[[#This Row],[Date]]=AD$4),myData[[#This Row],[Value]],NA())</f>
        <v>#N/A</v>
      </c>
      <c r="AE48" s="19" t="e">
        <f>IF(OR(myData[[#This Row],[Date]]=AE$3,myData[[#This Row],[Date]]=AE$4),myData[[#This Row],[Value]],NA())</f>
        <v>#N/A</v>
      </c>
    </row>
    <row r="49" spans="22:31" x14ac:dyDescent="0.25">
      <c r="V49" s="18">
        <v>41133</v>
      </c>
      <c r="W49" s="21">
        <v>510</v>
      </c>
      <c r="X49" s="20" t="str">
        <f>WEEKNUM(myData[[#This Row],[Date]])&amp;"-"&amp;YEAR(myData[[#This Row],[Date]])</f>
        <v>33-2012</v>
      </c>
      <c r="Y49" s="19">
        <f>SUMIF(myData[Week num],myData[[#This Row],[Week num]],myData[Value])</f>
        <v>3407</v>
      </c>
      <c r="Z49" s="20" t="str">
        <f>MONTH(myData[[#This Row],[Date]])&amp;"-"&amp;YEAR(myData[[#This Row],[Date]])</f>
        <v>8-2012</v>
      </c>
      <c r="AA49" s="19">
        <f>SUMIF(myData[Month Num],myData[[#This Row],[Month Num]],myData[Value])</f>
        <v>15288</v>
      </c>
      <c r="AB49" s="19" t="e">
        <f>IF(myData[[#This Row],[Week num]]=bestWeek,myData[[#This Row],[Value]],NA())</f>
        <v>#N/A</v>
      </c>
      <c r="AC49" s="19" t="e">
        <f>IF(myData[[#This Row],[Month Num]]=bestMonth,myData[[#This Row],[Value]],NA())</f>
        <v>#N/A</v>
      </c>
      <c r="AD49" s="19" t="e">
        <f>IF(OR(myData[[#This Row],[Date]]=AD$3,myData[[#This Row],[Date]]=AD$4),myData[[#This Row],[Value]],NA())</f>
        <v>#N/A</v>
      </c>
      <c r="AE49" s="19" t="e">
        <f>IF(OR(myData[[#This Row],[Date]]=AE$3,myData[[#This Row],[Date]]=AE$4),myData[[#This Row],[Value]],NA())</f>
        <v>#N/A</v>
      </c>
    </row>
    <row r="50" spans="22:31" x14ac:dyDescent="0.25">
      <c r="V50" s="18">
        <v>41134</v>
      </c>
      <c r="W50" s="22">
        <v>485</v>
      </c>
      <c r="X50" s="20" t="str">
        <f>WEEKNUM(myData[[#This Row],[Date]])&amp;"-"&amp;YEAR(myData[[#This Row],[Date]])</f>
        <v>33-2012</v>
      </c>
      <c r="Y50" s="19">
        <f>SUMIF(myData[Week num],myData[[#This Row],[Week num]],myData[Value])</f>
        <v>3407</v>
      </c>
      <c r="Z50" s="20" t="str">
        <f>MONTH(myData[[#This Row],[Date]])&amp;"-"&amp;YEAR(myData[[#This Row],[Date]])</f>
        <v>8-2012</v>
      </c>
      <c r="AA50" s="19">
        <f>SUMIF(myData[Month Num],myData[[#This Row],[Month Num]],myData[Value])</f>
        <v>15288</v>
      </c>
      <c r="AB50" s="19" t="e">
        <f>IF(myData[[#This Row],[Week num]]=bestWeek,myData[[#This Row],[Value]],NA())</f>
        <v>#N/A</v>
      </c>
      <c r="AC50" s="19" t="e">
        <f>IF(myData[[#This Row],[Month Num]]=bestMonth,myData[[#This Row],[Value]],NA())</f>
        <v>#N/A</v>
      </c>
      <c r="AD50" s="19" t="e">
        <f>IF(OR(myData[[#This Row],[Date]]=AD$3,myData[[#This Row],[Date]]=AD$4),myData[[#This Row],[Value]],NA())</f>
        <v>#N/A</v>
      </c>
      <c r="AE50" s="19" t="e">
        <f>IF(OR(myData[[#This Row],[Date]]=AE$3,myData[[#This Row],[Date]]=AE$4),myData[[#This Row],[Value]],NA())</f>
        <v>#N/A</v>
      </c>
    </row>
    <row r="51" spans="22:31" x14ac:dyDescent="0.25">
      <c r="V51" s="18">
        <v>41135</v>
      </c>
      <c r="W51" s="21">
        <v>436</v>
      </c>
      <c r="X51" s="20" t="str">
        <f>WEEKNUM(myData[[#This Row],[Date]])&amp;"-"&amp;YEAR(myData[[#This Row],[Date]])</f>
        <v>33-2012</v>
      </c>
      <c r="Y51" s="19">
        <f>SUMIF(myData[Week num],myData[[#This Row],[Week num]],myData[Value])</f>
        <v>3407</v>
      </c>
      <c r="Z51" s="20" t="str">
        <f>MONTH(myData[[#This Row],[Date]])&amp;"-"&amp;YEAR(myData[[#This Row],[Date]])</f>
        <v>8-2012</v>
      </c>
      <c r="AA51" s="19">
        <f>SUMIF(myData[Month Num],myData[[#This Row],[Month Num]],myData[Value])</f>
        <v>15288</v>
      </c>
      <c r="AB51" s="19" t="e">
        <f>IF(myData[[#This Row],[Week num]]=bestWeek,myData[[#This Row],[Value]],NA())</f>
        <v>#N/A</v>
      </c>
      <c r="AC51" s="19" t="e">
        <f>IF(myData[[#This Row],[Month Num]]=bestMonth,myData[[#This Row],[Value]],NA())</f>
        <v>#N/A</v>
      </c>
      <c r="AD51" s="19" t="e">
        <f>IF(OR(myData[[#This Row],[Date]]=AD$3,myData[[#This Row],[Date]]=AD$4),myData[[#This Row],[Value]],NA())</f>
        <v>#N/A</v>
      </c>
      <c r="AE51" s="19" t="e">
        <f>IF(OR(myData[[#This Row],[Date]]=AE$3,myData[[#This Row],[Date]]=AE$4),myData[[#This Row],[Value]],NA())</f>
        <v>#N/A</v>
      </c>
    </row>
    <row r="52" spans="22:31" x14ac:dyDescent="0.25">
      <c r="V52" s="18">
        <v>41136</v>
      </c>
      <c r="W52" s="22">
        <v>485</v>
      </c>
      <c r="X52" s="20" t="str">
        <f>WEEKNUM(myData[[#This Row],[Date]])&amp;"-"&amp;YEAR(myData[[#This Row],[Date]])</f>
        <v>33-2012</v>
      </c>
      <c r="Y52" s="19">
        <f>SUMIF(myData[Week num],myData[[#This Row],[Week num]],myData[Value])</f>
        <v>3407</v>
      </c>
      <c r="Z52" s="20" t="str">
        <f>MONTH(myData[[#This Row],[Date]])&amp;"-"&amp;YEAR(myData[[#This Row],[Date]])</f>
        <v>8-2012</v>
      </c>
      <c r="AA52" s="19">
        <f>SUMIF(myData[Month Num],myData[[#This Row],[Month Num]],myData[Value])</f>
        <v>15288</v>
      </c>
      <c r="AB52" s="19" t="e">
        <f>IF(myData[[#This Row],[Week num]]=bestWeek,myData[[#This Row],[Value]],NA())</f>
        <v>#N/A</v>
      </c>
      <c r="AC52" s="19" t="e">
        <f>IF(myData[[#This Row],[Month Num]]=bestMonth,myData[[#This Row],[Value]],NA())</f>
        <v>#N/A</v>
      </c>
      <c r="AD52" s="19" t="e">
        <f>IF(OR(myData[[#This Row],[Date]]=AD$3,myData[[#This Row],[Date]]=AD$4),myData[[#This Row],[Value]],NA())</f>
        <v>#N/A</v>
      </c>
      <c r="AE52" s="19" t="e">
        <f>IF(OR(myData[[#This Row],[Date]]=AE$3,myData[[#This Row],[Date]]=AE$4),myData[[#This Row],[Value]],NA())</f>
        <v>#N/A</v>
      </c>
    </row>
    <row r="53" spans="22:31" x14ac:dyDescent="0.25">
      <c r="V53" s="18">
        <v>41137</v>
      </c>
      <c r="W53" s="21">
        <v>521</v>
      </c>
      <c r="X53" s="20" t="str">
        <f>WEEKNUM(myData[[#This Row],[Date]])&amp;"-"&amp;YEAR(myData[[#This Row],[Date]])</f>
        <v>33-2012</v>
      </c>
      <c r="Y53" s="19">
        <f>SUMIF(myData[Week num],myData[[#This Row],[Week num]],myData[Value])</f>
        <v>3407</v>
      </c>
      <c r="Z53" s="20" t="str">
        <f>MONTH(myData[[#This Row],[Date]])&amp;"-"&amp;YEAR(myData[[#This Row],[Date]])</f>
        <v>8-2012</v>
      </c>
      <c r="AA53" s="19">
        <f>SUMIF(myData[Month Num],myData[[#This Row],[Month Num]],myData[Value])</f>
        <v>15288</v>
      </c>
      <c r="AB53" s="19" t="e">
        <f>IF(myData[[#This Row],[Week num]]=bestWeek,myData[[#This Row],[Value]],NA())</f>
        <v>#N/A</v>
      </c>
      <c r="AC53" s="19" t="e">
        <f>IF(myData[[#This Row],[Month Num]]=bestMonth,myData[[#This Row],[Value]],NA())</f>
        <v>#N/A</v>
      </c>
      <c r="AD53" s="19" t="e">
        <f>IF(OR(myData[[#This Row],[Date]]=AD$3,myData[[#This Row],[Date]]=AD$4),myData[[#This Row],[Value]],NA())</f>
        <v>#N/A</v>
      </c>
      <c r="AE53" s="19" t="e">
        <f>IF(OR(myData[[#This Row],[Date]]=AE$3,myData[[#This Row],[Date]]=AE$4),myData[[#This Row],[Value]],NA())</f>
        <v>#N/A</v>
      </c>
    </row>
    <row r="54" spans="22:31" x14ac:dyDescent="0.25">
      <c r="V54" s="18">
        <v>41138</v>
      </c>
      <c r="W54" s="22">
        <v>488</v>
      </c>
      <c r="X54" s="20" t="str">
        <f>WEEKNUM(myData[[#This Row],[Date]])&amp;"-"&amp;YEAR(myData[[#This Row],[Date]])</f>
        <v>33-2012</v>
      </c>
      <c r="Y54" s="19">
        <f>SUMIF(myData[Week num],myData[[#This Row],[Week num]],myData[Value])</f>
        <v>3407</v>
      </c>
      <c r="Z54" s="20" t="str">
        <f>MONTH(myData[[#This Row],[Date]])&amp;"-"&amp;YEAR(myData[[#This Row],[Date]])</f>
        <v>8-2012</v>
      </c>
      <c r="AA54" s="19">
        <f>SUMIF(myData[Month Num],myData[[#This Row],[Month Num]],myData[Value])</f>
        <v>15288</v>
      </c>
      <c r="AB54" s="19" t="e">
        <f>IF(myData[[#This Row],[Week num]]=bestWeek,myData[[#This Row],[Value]],NA())</f>
        <v>#N/A</v>
      </c>
      <c r="AC54" s="19" t="e">
        <f>IF(myData[[#This Row],[Month Num]]=bestMonth,myData[[#This Row],[Value]],NA())</f>
        <v>#N/A</v>
      </c>
      <c r="AD54" s="19" t="e">
        <f>IF(OR(myData[[#This Row],[Date]]=AD$3,myData[[#This Row],[Date]]=AD$4),myData[[#This Row],[Value]],NA())</f>
        <v>#N/A</v>
      </c>
      <c r="AE54" s="19" t="e">
        <f>IF(OR(myData[[#This Row],[Date]]=AE$3,myData[[#This Row],[Date]]=AE$4),myData[[#This Row],[Value]],NA())</f>
        <v>#N/A</v>
      </c>
    </row>
    <row r="55" spans="22:31" x14ac:dyDescent="0.25">
      <c r="V55" s="18">
        <v>41139</v>
      </c>
      <c r="W55" s="21">
        <v>482</v>
      </c>
      <c r="X55" s="20" t="str">
        <f>WEEKNUM(myData[[#This Row],[Date]])&amp;"-"&amp;YEAR(myData[[#This Row],[Date]])</f>
        <v>33-2012</v>
      </c>
      <c r="Y55" s="19">
        <f>SUMIF(myData[Week num],myData[[#This Row],[Week num]],myData[Value])</f>
        <v>3407</v>
      </c>
      <c r="Z55" s="20" t="str">
        <f>MONTH(myData[[#This Row],[Date]])&amp;"-"&amp;YEAR(myData[[#This Row],[Date]])</f>
        <v>8-2012</v>
      </c>
      <c r="AA55" s="19">
        <f>SUMIF(myData[Month Num],myData[[#This Row],[Month Num]],myData[Value])</f>
        <v>15288</v>
      </c>
      <c r="AB55" s="19" t="e">
        <f>IF(myData[[#This Row],[Week num]]=bestWeek,myData[[#This Row],[Value]],NA())</f>
        <v>#N/A</v>
      </c>
      <c r="AC55" s="19" t="e">
        <f>IF(myData[[#This Row],[Month Num]]=bestMonth,myData[[#This Row],[Value]],NA())</f>
        <v>#N/A</v>
      </c>
      <c r="AD55" s="19" t="e">
        <f>IF(OR(myData[[#This Row],[Date]]=AD$3,myData[[#This Row],[Date]]=AD$4),myData[[#This Row],[Value]],NA())</f>
        <v>#N/A</v>
      </c>
      <c r="AE55" s="19" t="e">
        <f>IF(OR(myData[[#This Row],[Date]]=AE$3,myData[[#This Row],[Date]]=AE$4),myData[[#This Row],[Value]],NA())</f>
        <v>#N/A</v>
      </c>
    </row>
    <row r="56" spans="22:31" x14ac:dyDescent="0.25">
      <c r="V56" s="18">
        <v>41140</v>
      </c>
      <c r="W56" s="22">
        <v>478</v>
      </c>
      <c r="X56" s="20" t="str">
        <f>WEEKNUM(myData[[#This Row],[Date]])&amp;"-"&amp;YEAR(myData[[#This Row],[Date]])</f>
        <v>34-2012</v>
      </c>
      <c r="Y56" s="19">
        <f>SUMIF(myData[Week num],myData[[#This Row],[Week num]],myData[Value])</f>
        <v>3466</v>
      </c>
      <c r="Z56" s="20" t="str">
        <f>MONTH(myData[[#This Row],[Date]])&amp;"-"&amp;YEAR(myData[[#This Row],[Date]])</f>
        <v>8-2012</v>
      </c>
      <c r="AA56" s="19">
        <f>SUMIF(myData[Month Num],myData[[#This Row],[Month Num]],myData[Value])</f>
        <v>15288</v>
      </c>
      <c r="AB56" s="19" t="e">
        <f>IF(myData[[#This Row],[Week num]]=bestWeek,myData[[#This Row],[Value]],NA())</f>
        <v>#N/A</v>
      </c>
      <c r="AC56" s="19" t="e">
        <f>IF(myData[[#This Row],[Month Num]]=bestMonth,myData[[#This Row],[Value]],NA())</f>
        <v>#N/A</v>
      </c>
      <c r="AD56" s="19" t="e">
        <f>IF(OR(myData[[#This Row],[Date]]=AD$3,myData[[#This Row],[Date]]=AD$4),myData[[#This Row],[Value]],NA())</f>
        <v>#N/A</v>
      </c>
      <c r="AE56" s="19" t="e">
        <f>IF(OR(myData[[#This Row],[Date]]=AE$3,myData[[#This Row],[Date]]=AE$4),myData[[#This Row],[Value]],NA())</f>
        <v>#N/A</v>
      </c>
    </row>
    <row r="57" spans="22:31" x14ac:dyDescent="0.25">
      <c r="V57" s="18">
        <v>41141</v>
      </c>
      <c r="W57" s="21">
        <v>528</v>
      </c>
      <c r="X57" s="20" t="str">
        <f>WEEKNUM(myData[[#This Row],[Date]])&amp;"-"&amp;YEAR(myData[[#This Row],[Date]])</f>
        <v>34-2012</v>
      </c>
      <c r="Y57" s="19">
        <f>SUMIF(myData[Week num],myData[[#This Row],[Week num]],myData[Value])</f>
        <v>3466</v>
      </c>
      <c r="Z57" s="20" t="str">
        <f>MONTH(myData[[#This Row],[Date]])&amp;"-"&amp;YEAR(myData[[#This Row],[Date]])</f>
        <v>8-2012</v>
      </c>
      <c r="AA57" s="19">
        <f>SUMIF(myData[Month Num],myData[[#This Row],[Month Num]],myData[Value])</f>
        <v>15288</v>
      </c>
      <c r="AB57" s="19" t="e">
        <f>IF(myData[[#This Row],[Week num]]=bestWeek,myData[[#This Row],[Value]],NA())</f>
        <v>#N/A</v>
      </c>
      <c r="AC57" s="19" t="e">
        <f>IF(myData[[#This Row],[Month Num]]=bestMonth,myData[[#This Row],[Value]],NA())</f>
        <v>#N/A</v>
      </c>
      <c r="AD57" s="19" t="e">
        <f>IF(OR(myData[[#This Row],[Date]]=AD$3,myData[[#This Row],[Date]]=AD$4),myData[[#This Row],[Value]],NA())</f>
        <v>#N/A</v>
      </c>
      <c r="AE57" s="19" t="e">
        <f>IF(OR(myData[[#This Row],[Date]]=AE$3,myData[[#This Row],[Date]]=AE$4),myData[[#This Row],[Value]],NA())</f>
        <v>#N/A</v>
      </c>
    </row>
    <row r="58" spans="22:31" x14ac:dyDescent="0.25">
      <c r="V58" s="18">
        <v>41142</v>
      </c>
      <c r="W58" s="22">
        <v>477</v>
      </c>
      <c r="X58" s="20" t="str">
        <f>WEEKNUM(myData[[#This Row],[Date]])&amp;"-"&amp;YEAR(myData[[#This Row],[Date]])</f>
        <v>34-2012</v>
      </c>
      <c r="Y58" s="19">
        <f>SUMIF(myData[Week num],myData[[#This Row],[Week num]],myData[Value])</f>
        <v>3466</v>
      </c>
      <c r="Z58" s="20" t="str">
        <f>MONTH(myData[[#This Row],[Date]])&amp;"-"&amp;YEAR(myData[[#This Row],[Date]])</f>
        <v>8-2012</v>
      </c>
      <c r="AA58" s="19">
        <f>SUMIF(myData[Month Num],myData[[#This Row],[Month Num]],myData[Value])</f>
        <v>15288</v>
      </c>
      <c r="AB58" s="19" t="e">
        <f>IF(myData[[#This Row],[Week num]]=bestWeek,myData[[#This Row],[Value]],NA())</f>
        <v>#N/A</v>
      </c>
      <c r="AC58" s="19" t="e">
        <f>IF(myData[[#This Row],[Month Num]]=bestMonth,myData[[#This Row],[Value]],NA())</f>
        <v>#N/A</v>
      </c>
      <c r="AD58" s="19" t="e">
        <f>IF(OR(myData[[#This Row],[Date]]=AD$3,myData[[#This Row],[Date]]=AD$4),myData[[#This Row],[Value]],NA())</f>
        <v>#N/A</v>
      </c>
      <c r="AE58" s="19" t="e">
        <f>IF(OR(myData[[#This Row],[Date]]=AE$3,myData[[#This Row],[Date]]=AE$4),myData[[#This Row],[Value]],NA())</f>
        <v>#N/A</v>
      </c>
    </row>
    <row r="59" spans="22:31" x14ac:dyDescent="0.25">
      <c r="V59" s="18">
        <v>41143</v>
      </c>
      <c r="W59" s="21">
        <v>501</v>
      </c>
      <c r="X59" s="20" t="str">
        <f>WEEKNUM(myData[[#This Row],[Date]])&amp;"-"&amp;YEAR(myData[[#This Row],[Date]])</f>
        <v>34-2012</v>
      </c>
      <c r="Y59" s="19">
        <f>SUMIF(myData[Week num],myData[[#This Row],[Week num]],myData[Value])</f>
        <v>3466</v>
      </c>
      <c r="Z59" s="20" t="str">
        <f>MONTH(myData[[#This Row],[Date]])&amp;"-"&amp;YEAR(myData[[#This Row],[Date]])</f>
        <v>8-2012</v>
      </c>
      <c r="AA59" s="19">
        <f>SUMIF(myData[Month Num],myData[[#This Row],[Month Num]],myData[Value])</f>
        <v>15288</v>
      </c>
      <c r="AB59" s="19" t="e">
        <f>IF(myData[[#This Row],[Week num]]=bestWeek,myData[[#This Row],[Value]],NA())</f>
        <v>#N/A</v>
      </c>
      <c r="AC59" s="19" t="e">
        <f>IF(myData[[#This Row],[Month Num]]=bestMonth,myData[[#This Row],[Value]],NA())</f>
        <v>#N/A</v>
      </c>
      <c r="AD59" s="19" t="e">
        <f>IF(OR(myData[[#This Row],[Date]]=AD$3,myData[[#This Row],[Date]]=AD$4),myData[[#This Row],[Value]],NA())</f>
        <v>#N/A</v>
      </c>
      <c r="AE59" s="19" t="e">
        <f>IF(OR(myData[[#This Row],[Date]]=AE$3,myData[[#This Row],[Date]]=AE$4),myData[[#This Row],[Value]],NA())</f>
        <v>#N/A</v>
      </c>
    </row>
    <row r="60" spans="22:31" x14ac:dyDescent="0.25">
      <c r="V60" s="18">
        <v>41144</v>
      </c>
      <c r="W60" s="22">
        <v>511</v>
      </c>
      <c r="X60" s="20" t="str">
        <f>WEEKNUM(myData[[#This Row],[Date]])&amp;"-"&amp;YEAR(myData[[#This Row],[Date]])</f>
        <v>34-2012</v>
      </c>
      <c r="Y60" s="19">
        <f>SUMIF(myData[Week num],myData[[#This Row],[Week num]],myData[Value])</f>
        <v>3466</v>
      </c>
      <c r="Z60" s="20" t="str">
        <f>MONTH(myData[[#This Row],[Date]])&amp;"-"&amp;YEAR(myData[[#This Row],[Date]])</f>
        <v>8-2012</v>
      </c>
      <c r="AA60" s="19">
        <f>SUMIF(myData[Month Num],myData[[#This Row],[Month Num]],myData[Value])</f>
        <v>15288</v>
      </c>
      <c r="AB60" s="19" t="e">
        <f>IF(myData[[#This Row],[Week num]]=bestWeek,myData[[#This Row],[Value]],NA())</f>
        <v>#N/A</v>
      </c>
      <c r="AC60" s="19" t="e">
        <f>IF(myData[[#This Row],[Month Num]]=bestMonth,myData[[#This Row],[Value]],NA())</f>
        <v>#N/A</v>
      </c>
      <c r="AD60" s="19" t="e">
        <f>IF(OR(myData[[#This Row],[Date]]=AD$3,myData[[#This Row],[Date]]=AD$4),myData[[#This Row],[Value]],NA())</f>
        <v>#N/A</v>
      </c>
      <c r="AE60" s="19" t="e">
        <f>IF(OR(myData[[#This Row],[Date]]=AE$3,myData[[#This Row],[Date]]=AE$4),myData[[#This Row],[Value]],NA())</f>
        <v>#N/A</v>
      </c>
    </row>
    <row r="61" spans="22:31" x14ac:dyDescent="0.25">
      <c r="V61" s="18">
        <v>41145</v>
      </c>
      <c r="W61" s="21">
        <v>495</v>
      </c>
      <c r="X61" s="20" t="str">
        <f>WEEKNUM(myData[[#This Row],[Date]])&amp;"-"&amp;YEAR(myData[[#This Row],[Date]])</f>
        <v>34-2012</v>
      </c>
      <c r="Y61" s="19">
        <f>SUMIF(myData[Week num],myData[[#This Row],[Week num]],myData[Value])</f>
        <v>3466</v>
      </c>
      <c r="Z61" s="20" t="str">
        <f>MONTH(myData[[#This Row],[Date]])&amp;"-"&amp;YEAR(myData[[#This Row],[Date]])</f>
        <v>8-2012</v>
      </c>
      <c r="AA61" s="19">
        <f>SUMIF(myData[Month Num],myData[[#This Row],[Month Num]],myData[Value])</f>
        <v>15288</v>
      </c>
      <c r="AB61" s="19" t="e">
        <f>IF(myData[[#This Row],[Week num]]=bestWeek,myData[[#This Row],[Value]],NA())</f>
        <v>#N/A</v>
      </c>
      <c r="AC61" s="19" t="e">
        <f>IF(myData[[#This Row],[Month Num]]=bestMonth,myData[[#This Row],[Value]],NA())</f>
        <v>#N/A</v>
      </c>
      <c r="AD61" s="19" t="e">
        <f>IF(OR(myData[[#This Row],[Date]]=AD$3,myData[[#This Row],[Date]]=AD$4),myData[[#This Row],[Value]],NA())</f>
        <v>#N/A</v>
      </c>
      <c r="AE61" s="19" t="e">
        <f>IF(OR(myData[[#This Row],[Date]]=AE$3,myData[[#This Row],[Date]]=AE$4),myData[[#This Row],[Value]],NA())</f>
        <v>#N/A</v>
      </c>
    </row>
    <row r="62" spans="22:31" x14ac:dyDescent="0.25">
      <c r="V62" s="18">
        <v>41146</v>
      </c>
      <c r="W62" s="22">
        <v>476</v>
      </c>
      <c r="X62" s="20" t="str">
        <f>WEEKNUM(myData[[#This Row],[Date]])&amp;"-"&amp;YEAR(myData[[#This Row],[Date]])</f>
        <v>34-2012</v>
      </c>
      <c r="Y62" s="19">
        <f>SUMIF(myData[Week num],myData[[#This Row],[Week num]],myData[Value])</f>
        <v>3466</v>
      </c>
      <c r="Z62" s="20" t="str">
        <f>MONTH(myData[[#This Row],[Date]])&amp;"-"&amp;YEAR(myData[[#This Row],[Date]])</f>
        <v>8-2012</v>
      </c>
      <c r="AA62" s="19">
        <f>SUMIF(myData[Month Num],myData[[#This Row],[Month Num]],myData[Value])</f>
        <v>15288</v>
      </c>
      <c r="AB62" s="19" t="e">
        <f>IF(myData[[#This Row],[Week num]]=bestWeek,myData[[#This Row],[Value]],NA())</f>
        <v>#N/A</v>
      </c>
      <c r="AC62" s="19" t="e">
        <f>IF(myData[[#This Row],[Month Num]]=bestMonth,myData[[#This Row],[Value]],NA())</f>
        <v>#N/A</v>
      </c>
      <c r="AD62" s="19" t="e">
        <f>IF(OR(myData[[#This Row],[Date]]=AD$3,myData[[#This Row],[Date]]=AD$4),myData[[#This Row],[Value]],NA())</f>
        <v>#N/A</v>
      </c>
      <c r="AE62" s="19" t="e">
        <f>IF(OR(myData[[#This Row],[Date]]=AE$3,myData[[#This Row],[Date]]=AE$4),myData[[#This Row],[Value]],NA())</f>
        <v>#N/A</v>
      </c>
    </row>
    <row r="63" spans="22:31" x14ac:dyDescent="0.25">
      <c r="V63" s="18">
        <v>41147</v>
      </c>
      <c r="W63" s="21">
        <v>519</v>
      </c>
      <c r="X63" s="20" t="str">
        <f>WEEKNUM(myData[[#This Row],[Date]])&amp;"-"&amp;YEAR(myData[[#This Row],[Date]])</f>
        <v>35-2012</v>
      </c>
      <c r="Y63" s="19">
        <f>SUMIF(myData[Week num],myData[[#This Row],[Week num]],myData[Value])</f>
        <v>3451</v>
      </c>
      <c r="Z63" s="20" t="str">
        <f>MONTH(myData[[#This Row],[Date]])&amp;"-"&amp;YEAR(myData[[#This Row],[Date]])</f>
        <v>8-2012</v>
      </c>
      <c r="AA63" s="19">
        <f>SUMIF(myData[Month Num],myData[[#This Row],[Month Num]],myData[Value])</f>
        <v>15288</v>
      </c>
      <c r="AB63" s="19" t="e">
        <f>IF(myData[[#This Row],[Week num]]=bestWeek,myData[[#This Row],[Value]],NA())</f>
        <v>#N/A</v>
      </c>
      <c r="AC63" s="19" t="e">
        <f>IF(myData[[#This Row],[Month Num]]=bestMonth,myData[[#This Row],[Value]],NA())</f>
        <v>#N/A</v>
      </c>
      <c r="AD63" s="19" t="e">
        <f>IF(OR(myData[[#This Row],[Date]]=AD$3,myData[[#This Row],[Date]]=AD$4),myData[[#This Row],[Value]],NA())</f>
        <v>#N/A</v>
      </c>
      <c r="AE63" s="19" t="e">
        <f>IF(OR(myData[[#This Row],[Date]]=AE$3,myData[[#This Row],[Date]]=AE$4),myData[[#This Row],[Value]],NA())</f>
        <v>#N/A</v>
      </c>
    </row>
    <row r="64" spans="22:31" x14ac:dyDescent="0.25">
      <c r="V64" s="18">
        <v>41148</v>
      </c>
      <c r="W64" s="22">
        <v>475</v>
      </c>
      <c r="X64" s="20" t="str">
        <f>WEEKNUM(myData[[#This Row],[Date]])&amp;"-"&amp;YEAR(myData[[#This Row],[Date]])</f>
        <v>35-2012</v>
      </c>
      <c r="Y64" s="19">
        <f>SUMIF(myData[Week num],myData[[#This Row],[Week num]],myData[Value])</f>
        <v>3451</v>
      </c>
      <c r="Z64" s="20" t="str">
        <f>MONTH(myData[[#This Row],[Date]])&amp;"-"&amp;YEAR(myData[[#This Row],[Date]])</f>
        <v>8-2012</v>
      </c>
      <c r="AA64" s="19">
        <f>SUMIF(myData[Month Num],myData[[#This Row],[Month Num]],myData[Value])</f>
        <v>15288</v>
      </c>
      <c r="AB64" s="19" t="e">
        <f>IF(myData[[#This Row],[Week num]]=bestWeek,myData[[#This Row],[Value]],NA())</f>
        <v>#N/A</v>
      </c>
      <c r="AC64" s="19" t="e">
        <f>IF(myData[[#This Row],[Month Num]]=bestMonth,myData[[#This Row],[Value]],NA())</f>
        <v>#N/A</v>
      </c>
      <c r="AD64" s="19" t="e">
        <f>IF(OR(myData[[#This Row],[Date]]=AD$3,myData[[#This Row],[Date]]=AD$4),myData[[#This Row],[Value]],NA())</f>
        <v>#N/A</v>
      </c>
      <c r="AE64" s="19" t="e">
        <f>IF(OR(myData[[#This Row],[Date]]=AE$3,myData[[#This Row],[Date]]=AE$4),myData[[#This Row],[Value]],NA())</f>
        <v>#N/A</v>
      </c>
    </row>
    <row r="65" spans="22:31" x14ac:dyDescent="0.25">
      <c r="V65" s="18">
        <v>41149</v>
      </c>
      <c r="W65" s="21">
        <v>475</v>
      </c>
      <c r="X65" s="20" t="str">
        <f>WEEKNUM(myData[[#This Row],[Date]])&amp;"-"&amp;YEAR(myData[[#This Row],[Date]])</f>
        <v>35-2012</v>
      </c>
      <c r="Y65" s="19">
        <f>SUMIF(myData[Week num],myData[[#This Row],[Week num]],myData[Value])</f>
        <v>3451</v>
      </c>
      <c r="Z65" s="20" t="str">
        <f>MONTH(myData[[#This Row],[Date]])&amp;"-"&amp;YEAR(myData[[#This Row],[Date]])</f>
        <v>8-2012</v>
      </c>
      <c r="AA65" s="19">
        <f>SUMIF(myData[Month Num],myData[[#This Row],[Month Num]],myData[Value])</f>
        <v>15288</v>
      </c>
      <c r="AB65" s="19" t="e">
        <f>IF(myData[[#This Row],[Week num]]=bestWeek,myData[[#This Row],[Value]],NA())</f>
        <v>#N/A</v>
      </c>
      <c r="AC65" s="19" t="e">
        <f>IF(myData[[#This Row],[Month Num]]=bestMonth,myData[[#This Row],[Value]],NA())</f>
        <v>#N/A</v>
      </c>
      <c r="AD65" s="19" t="e">
        <f>IF(OR(myData[[#This Row],[Date]]=AD$3,myData[[#This Row],[Date]]=AD$4),myData[[#This Row],[Value]],NA())</f>
        <v>#N/A</v>
      </c>
      <c r="AE65" s="19" t="e">
        <f>IF(OR(myData[[#This Row],[Date]]=AE$3,myData[[#This Row],[Date]]=AE$4),myData[[#This Row],[Value]],NA())</f>
        <v>#N/A</v>
      </c>
    </row>
    <row r="66" spans="22:31" x14ac:dyDescent="0.25">
      <c r="V66" s="18">
        <v>41150</v>
      </c>
      <c r="W66" s="22">
        <v>499</v>
      </c>
      <c r="X66" s="20" t="str">
        <f>WEEKNUM(myData[[#This Row],[Date]])&amp;"-"&amp;YEAR(myData[[#This Row],[Date]])</f>
        <v>35-2012</v>
      </c>
      <c r="Y66" s="19">
        <f>SUMIF(myData[Week num],myData[[#This Row],[Week num]],myData[Value])</f>
        <v>3451</v>
      </c>
      <c r="Z66" s="20" t="str">
        <f>MONTH(myData[[#This Row],[Date]])&amp;"-"&amp;YEAR(myData[[#This Row],[Date]])</f>
        <v>8-2012</v>
      </c>
      <c r="AA66" s="19">
        <f>SUMIF(myData[Month Num],myData[[#This Row],[Month Num]],myData[Value])</f>
        <v>15288</v>
      </c>
      <c r="AB66" s="19" t="e">
        <f>IF(myData[[#This Row],[Week num]]=bestWeek,myData[[#This Row],[Value]],NA())</f>
        <v>#N/A</v>
      </c>
      <c r="AC66" s="19" t="e">
        <f>IF(myData[[#This Row],[Month Num]]=bestMonth,myData[[#This Row],[Value]],NA())</f>
        <v>#N/A</v>
      </c>
      <c r="AD66" s="19" t="e">
        <f>IF(OR(myData[[#This Row],[Date]]=AD$3,myData[[#This Row],[Date]]=AD$4),myData[[#This Row],[Value]],NA())</f>
        <v>#N/A</v>
      </c>
      <c r="AE66" s="19" t="e">
        <f>IF(OR(myData[[#This Row],[Date]]=AE$3,myData[[#This Row],[Date]]=AE$4),myData[[#This Row],[Value]],NA())</f>
        <v>#N/A</v>
      </c>
    </row>
    <row r="67" spans="22:31" x14ac:dyDescent="0.25">
      <c r="V67" s="18">
        <v>41151</v>
      </c>
      <c r="W67" s="21">
        <v>512</v>
      </c>
      <c r="X67" s="20" t="str">
        <f>WEEKNUM(myData[[#This Row],[Date]])&amp;"-"&amp;YEAR(myData[[#This Row],[Date]])</f>
        <v>35-2012</v>
      </c>
      <c r="Y67" s="19">
        <f>SUMIF(myData[Week num],myData[[#This Row],[Week num]],myData[Value])</f>
        <v>3451</v>
      </c>
      <c r="Z67" s="20" t="str">
        <f>MONTH(myData[[#This Row],[Date]])&amp;"-"&amp;YEAR(myData[[#This Row],[Date]])</f>
        <v>8-2012</v>
      </c>
      <c r="AA67" s="19">
        <f>SUMIF(myData[Month Num],myData[[#This Row],[Month Num]],myData[Value])</f>
        <v>15288</v>
      </c>
      <c r="AB67" s="19" t="e">
        <f>IF(myData[[#This Row],[Week num]]=bestWeek,myData[[#This Row],[Value]],NA())</f>
        <v>#N/A</v>
      </c>
      <c r="AC67" s="19" t="e">
        <f>IF(myData[[#This Row],[Month Num]]=bestMonth,myData[[#This Row],[Value]],NA())</f>
        <v>#N/A</v>
      </c>
      <c r="AD67" s="19" t="e">
        <f>IF(OR(myData[[#This Row],[Date]]=AD$3,myData[[#This Row],[Date]]=AD$4),myData[[#This Row],[Value]],NA())</f>
        <v>#N/A</v>
      </c>
      <c r="AE67" s="19" t="e">
        <f>IF(OR(myData[[#This Row],[Date]]=AE$3,myData[[#This Row],[Date]]=AE$4),myData[[#This Row],[Value]],NA())</f>
        <v>#N/A</v>
      </c>
    </row>
    <row r="68" spans="22:31" x14ac:dyDescent="0.25">
      <c r="V68" s="18">
        <v>41152</v>
      </c>
      <c r="W68" s="22">
        <v>440</v>
      </c>
      <c r="X68" s="20" t="str">
        <f>WEEKNUM(myData[[#This Row],[Date]])&amp;"-"&amp;YEAR(myData[[#This Row],[Date]])</f>
        <v>35-2012</v>
      </c>
      <c r="Y68" s="19">
        <f>SUMIF(myData[Week num],myData[[#This Row],[Week num]],myData[Value])</f>
        <v>3451</v>
      </c>
      <c r="Z68" s="20" t="str">
        <f>MONTH(myData[[#This Row],[Date]])&amp;"-"&amp;YEAR(myData[[#This Row],[Date]])</f>
        <v>8-2012</v>
      </c>
      <c r="AA68" s="19">
        <f>SUMIF(myData[Month Num],myData[[#This Row],[Month Num]],myData[Value])</f>
        <v>15288</v>
      </c>
      <c r="AB68" s="19" t="e">
        <f>IF(myData[[#This Row],[Week num]]=bestWeek,myData[[#This Row],[Value]],NA())</f>
        <v>#N/A</v>
      </c>
      <c r="AC68" s="19" t="e">
        <f>IF(myData[[#This Row],[Month Num]]=bestMonth,myData[[#This Row],[Value]],NA())</f>
        <v>#N/A</v>
      </c>
      <c r="AD68" s="19" t="e">
        <f>IF(OR(myData[[#This Row],[Date]]=AD$3,myData[[#This Row],[Date]]=AD$4),myData[[#This Row],[Value]],NA())</f>
        <v>#N/A</v>
      </c>
      <c r="AE68" s="19" t="e">
        <f>IF(OR(myData[[#This Row],[Date]]=AE$3,myData[[#This Row],[Date]]=AE$4),myData[[#This Row],[Value]],NA())</f>
        <v>#N/A</v>
      </c>
    </row>
    <row r="69" spans="22:31" x14ac:dyDescent="0.25">
      <c r="V69" s="18">
        <v>41153</v>
      </c>
      <c r="W69" s="21">
        <v>531</v>
      </c>
      <c r="X69" s="20" t="str">
        <f>WEEKNUM(myData[[#This Row],[Date]])&amp;"-"&amp;YEAR(myData[[#This Row],[Date]])</f>
        <v>35-2012</v>
      </c>
      <c r="Y69" s="19">
        <f>SUMIF(myData[Week num],myData[[#This Row],[Week num]],myData[Value])</f>
        <v>3451</v>
      </c>
      <c r="Z69" s="20" t="str">
        <f>MONTH(myData[[#This Row],[Date]])&amp;"-"&amp;YEAR(myData[[#This Row],[Date]])</f>
        <v>9-2012</v>
      </c>
      <c r="AA69" s="19">
        <f>SUMIF(myData[Month Num],myData[[#This Row],[Month Num]],myData[Value])</f>
        <v>15281</v>
      </c>
      <c r="AB69" s="19" t="e">
        <f>IF(myData[[#This Row],[Week num]]=bestWeek,myData[[#This Row],[Value]],NA())</f>
        <v>#N/A</v>
      </c>
      <c r="AC69" s="19" t="e">
        <f>IF(myData[[#This Row],[Month Num]]=bestMonth,myData[[#This Row],[Value]],NA())</f>
        <v>#N/A</v>
      </c>
      <c r="AD69" s="19" t="e">
        <f>IF(OR(myData[[#This Row],[Date]]=AD$3,myData[[#This Row],[Date]]=AD$4),myData[[#This Row],[Value]],NA())</f>
        <v>#N/A</v>
      </c>
      <c r="AE69" s="19" t="e">
        <f>IF(OR(myData[[#This Row],[Date]]=AE$3,myData[[#This Row],[Date]]=AE$4),myData[[#This Row],[Value]],NA())</f>
        <v>#N/A</v>
      </c>
    </row>
    <row r="70" spans="22:31" x14ac:dyDescent="0.25">
      <c r="V70" s="18">
        <v>41154</v>
      </c>
      <c r="W70" s="22">
        <v>493</v>
      </c>
      <c r="X70" s="20" t="str">
        <f>WEEKNUM(myData[[#This Row],[Date]])&amp;"-"&amp;YEAR(myData[[#This Row],[Date]])</f>
        <v>36-2012</v>
      </c>
      <c r="Y70" s="19">
        <f>SUMIF(myData[Week num],myData[[#This Row],[Week num]],myData[Value])</f>
        <v>3585</v>
      </c>
      <c r="Z70" s="20" t="str">
        <f>MONTH(myData[[#This Row],[Date]])&amp;"-"&amp;YEAR(myData[[#This Row],[Date]])</f>
        <v>9-2012</v>
      </c>
      <c r="AA70" s="19">
        <f>SUMIF(myData[Month Num],myData[[#This Row],[Month Num]],myData[Value])</f>
        <v>15281</v>
      </c>
      <c r="AB70" s="19" t="e">
        <f>IF(myData[[#This Row],[Week num]]=bestWeek,myData[[#This Row],[Value]],NA())</f>
        <v>#N/A</v>
      </c>
      <c r="AC70" s="19" t="e">
        <f>IF(myData[[#This Row],[Month Num]]=bestMonth,myData[[#This Row],[Value]],NA())</f>
        <v>#N/A</v>
      </c>
      <c r="AD70" s="19" t="e">
        <f>IF(OR(myData[[#This Row],[Date]]=AD$3,myData[[#This Row],[Date]]=AD$4),myData[[#This Row],[Value]],NA())</f>
        <v>#N/A</v>
      </c>
      <c r="AE70" s="19" t="e">
        <f>IF(OR(myData[[#This Row],[Date]]=AE$3,myData[[#This Row],[Date]]=AE$4),myData[[#This Row],[Value]],NA())</f>
        <v>#N/A</v>
      </c>
    </row>
    <row r="71" spans="22:31" x14ac:dyDescent="0.25">
      <c r="V71" s="18">
        <v>41155</v>
      </c>
      <c r="W71" s="21">
        <v>508</v>
      </c>
      <c r="X71" s="20" t="str">
        <f>WEEKNUM(myData[[#This Row],[Date]])&amp;"-"&amp;YEAR(myData[[#This Row],[Date]])</f>
        <v>36-2012</v>
      </c>
      <c r="Y71" s="19">
        <f>SUMIF(myData[Week num],myData[[#This Row],[Week num]],myData[Value])</f>
        <v>3585</v>
      </c>
      <c r="Z71" s="20" t="str">
        <f>MONTH(myData[[#This Row],[Date]])&amp;"-"&amp;YEAR(myData[[#This Row],[Date]])</f>
        <v>9-2012</v>
      </c>
      <c r="AA71" s="19">
        <f>SUMIF(myData[Month Num],myData[[#This Row],[Month Num]],myData[Value])</f>
        <v>15281</v>
      </c>
      <c r="AB71" s="19" t="e">
        <f>IF(myData[[#This Row],[Week num]]=bestWeek,myData[[#This Row],[Value]],NA())</f>
        <v>#N/A</v>
      </c>
      <c r="AC71" s="19" t="e">
        <f>IF(myData[[#This Row],[Month Num]]=bestMonth,myData[[#This Row],[Value]],NA())</f>
        <v>#N/A</v>
      </c>
      <c r="AD71" s="19" t="e">
        <f>IF(OR(myData[[#This Row],[Date]]=AD$3,myData[[#This Row],[Date]]=AD$4),myData[[#This Row],[Value]],NA())</f>
        <v>#N/A</v>
      </c>
      <c r="AE71" s="19" t="e">
        <f>IF(OR(myData[[#This Row],[Date]]=AE$3,myData[[#This Row],[Date]]=AE$4),myData[[#This Row],[Value]],NA())</f>
        <v>#N/A</v>
      </c>
    </row>
    <row r="72" spans="22:31" x14ac:dyDescent="0.25">
      <c r="V72" s="18">
        <v>41156</v>
      </c>
      <c r="W72" s="22">
        <v>474</v>
      </c>
      <c r="X72" s="20" t="str">
        <f>WEEKNUM(myData[[#This Row],[Date]])&amp;"-"&amp;YEAR(myData[[#This Row],[Date]])</f>
        <v>36-2012</v>
      </c>
      <c r="Y72" s="19">
        <f>SUMIF(myData[Week num],myData[[#This Row],[Week num]],myData[Value])</f>
        <v>3585</v>
      </c>
      <c r="Z72" s="20" t="str">
        <f>MONTH(myData[[#This Row],[Date]])&amp;"-"&amp;YEAR(myData[[#This Row],[Date]])</f>
        <v>9-2012</v>
      </c>
      <c r="AA72" s="19">
        <f>SUMIF(myData[Month Num],myData[[#This Row],[Month Num]],myData[Value])</f>
        <v>15281</v>
      </c>
      <c r="AB72" s="19" t="e">
        <f>IF(myData[[#This Row],[Week num]]=bestWeek,myData[[#This Row],[Value]],NA())</f>
        <v>#N/A</v>
      </c>
      <c r="AC72" s="19" t="e">
        <f>IF(myData[[#This Row],[Month Num]]=bestMonth,myData[[#This Row],[Value]],NA())</f>
        <v>#N/A</v>
      </c>
      <c r="AD72" s="19" t="e">
        <f>IF(OR(myData[[#This Row],[Date]]=AD$3,myData[[#This Row],[Date]]=AD$4),myData[[#This Row],[Value]],NA())</f>
        <v>#N/A</v>
      </c>
      <c r="AE72" s="19" t="e">
        <f>IF(OR(myData[[#This Row],[Date]]=AE$3,myData[[#This Row],[Date]]=AE$4),myData[[#This Row],[Value]],NA())</f>
        <v>#N/A</v>
      </c>
    </row>
    <row r="73" spans="22:31" x14ac:dyDescent="0.25">
      <c r="V73" s="18">
        <v>41157</v>
      </c>
      <c r="W73" s="21">
        <v>523</v>
      </c>
      <c r="X73" s="20" t="str">
        <f>WEEKNUM(myData[[#This Row],[Date]])&amp;"-"&amp;YEAR(myData[[#This Row],[Date]])</f>
        <v>36-2012</v>
      </c>
      <c r="Y73" s="19">
        <f>SUMIF(myData[Week num],myData[[#This Row],[Week num]],myData[Value])</f>
        <v>3585</v>
      </c>
      <c r="Z73" s="20" t="str">
        <f>MONTH(myData[[#This Row],[Date]])&amp;"-"&amp;YEAR(myData[[#This Row],[Date]])</f>
        <v>9-2012</v>
      </c>
      <c r="AA73" s="19">
        <f>SUMIF(myData[Month Num],myData[[#This Row],[Month Num]],myData[Value])</f>
        <v>15281</v>
      </c>
      <c r="AB73" s="19" t="e">
        <f>IF(myData[[#This Row],[Week num]]=bestWeek,myData[[#This Row],[Value]],NA())</f>
        <v>#N/A</v>
      </c>
      <c r="AC73" s="19" t="e">
        <f>IF(myData[[#This Row],[Month Num]]=bestMonth,myData[[#This Row],[Value]],NA())</f>
        <v>#N/A</v>
      </c>
      <c r="AD73" s="19" t="e">
        <f>IF(OR(myData[[#This Row],[Date]]=AD$3,myData[[#This Row],[Date]]=AD$4),myData[[#This Row],[Value]],NA())</f>
        <v>#N/A</v>
      </c>
      <c r="AE73" s="19" t="e">
        <f>IF(OR(myData[[#This Row],[Date]]=AE$3,myData[[#This Row],[Date]]=AE$4),myData[[#This Row],[Value]],NA())</f>
        <v>#N/A</v>
      </c>
    </row>
    <row r="74" spans="22:31" x14ac:dyDescent="0.25">
      <c r="V74" s="18">
        <v>41158</v>
      </c>
      <c r="W74" s="22">
        <v>528</v>
      </c>
      <c r="X74" s="20" t="str">
        <f>WEEKNUM(myData[[#This Row],[Date]])&amp;"-"&amp;YEAR(myData[[#This Row],[Date]])</f>
        <v>36-2012</v>
      </c>
      <c r="Y74" s="19">
        <f>SUMIF(myData[Week num],myData[[#This Row],[Week num]],myData[Value])</f>
        <v>3585</v>
      </c>
      <c r="Z74" s="20" t="str">
        <f>MONTH(myData[[#This Row],[Date]])&amp;"-"&amp;YEAR(myData[[#This Row],[Date]])</f>
        <v>9-2012</v>
      </c>
      <c r="AA74" s="19">
        <f>SUMIF(myData[Month Num],myData[[#This Row],[Month Num]],myData[Value])</f>
        <v>15281</v>
      </c>
      <c r="AB74" s="19" t="e">
        <f>IF(myData[[#This Row],[Week num]]=bestWeek,myData[[#This Row],[Value]],NA())</f>
        <v>#N/A</v>
      </c>
      <c r="AC74" s="19" t="e">
        <f>IF(myData[[#This Row],[Month Num]]=bestMonth,myData[[#This Row],[Value]],NA())</f>
        <v>#N/A</v>
      </c>
      <c r="AD74" s="19" t="e">
        <f>IF(OR(myData[[#This Row],[Date]]=AD$3,myData[[#This Row],[Date]]=AD$4),myData[[#This Row],[Value]],NA())</f>
        <v>#N/A</v>
      </c>
      <c r="AE74" s="19" t="e">
        <f>IF(OR(myData[[#This Row],[Date]]=AE$3,myData[[#This Row],[Date]]=AE$4),myData[[#This Row],[Value]],NA())</f>
        <v>#N/A</v>
      </c>
    </row>
    <row r="75" spans="22:31" x14ac:dyDescent="0.25">
      <c r="V75" s="18">
        <v>41159</v>
      </c>
      <c r="W75" s="21">
        <v>549</v>
      </c>
      <c r="X75" s="20" t="str">
        <f>WEEKNUM(myData[[#This Row],[Date]])&amp;"-"&amp;YEAR(myData[[#This Row],[Date]])</f>
        <v>36-2012</v>
      </c>
      <c r="Y75" s="19">
        <f>SUMIF(myData[Week num],myData[[#This Row],[Week num]],myData[Value])</f>
        <v>3585</v>
      </c>
      <c r="Z75" s="20" t="str">
        <f>MONTH(myData[[#This Row],[Date]])&amp;"-"&amp;YEAR(myData[[#This Row],[Date]])</f>
        <v>9-2012</v>
      </c>
      <c r="AA75" s="19">
        <f>SUMIF(myData[Month Num],myData[[#This Row],[Month Num]],myData[Value])</f>
        <v>15281</v>
      </c>
      <c r="AB75" s="19" t="e">
        <f>IF(myData[[#This Row],[Week num]]=bestWeek,myData[[#This Row],[Value]],NA())</f>
        <v>#N/A</v>
      </c>
      <c r="AC75" s="19" t="e">
        <f>IF(myData[[#This Row],[Month Num]]=bestMonth,myData[[#This Row],[Value]],NA())</f>
        <v>#N/A</v>
      </c>
      <c r="AD75" s="19" t="e">
        <f>IF(OR(myData[[#This Row],[Date]]=AD$3,myData[[#This Row],[Date]]=AD$4),myData[[#This Row],[Value]],NA())</f>
        <v>#N/A</v>
      </c>
      <c r="AE75" s="19" t="e">
        <f>IF(OR(myData[[#This Row],[Date]]=AE$3,myData[[#This Row],[Date]]=AE$4),myData[[#This Row],[Value]],NA())</f>
        <v>#N/A</v>
      </c>
    </row>
    <row r="76" spans="22:31" x14ac:dyDescent="0.25">
      <c r="V76" s="18">
        <v>41160</v>
      </c>
      <c r="W76" s="22">
        <v>510</v>
      </c>
      <c r="X76" s="20" t="str">
        <f>WEEKNUM(myData[[#This Row],[Date]])&amp;"-"&amp;YEAR(myData[[#This Row],[Date]])</f>
        <v>36-2012</v>
      </c>
      <c r="Y76" s="19">
        <f>SUMIF(myData[Week num],myData[[#This Row],[Week num]],myData[Value])</f>
        <v>3585</v>
      </c>
      <c r="Z76" s="20" t="str">
        <f>MONTH(myData[[#This Row],[Date]])&amp;"-"&amp;YEAR(myData[[#This Row],[Date]])</f>
        <v>9-2012</v>
      </c>
      <c r="AA76" s="19">
        <f>SUMIF(myData[Month Num],myData[[#This Row],[Month Num]],myData[Value])</f>
        <v>15281</v>
      </c>
      <c r="AB76" s="19" t="e">
        <f>IF(myData[[#This Row],[Week num]]=bestWeek,myData[[#This Row],[Value]],NA())</f>
        <v>#N/A</v>
      </c>
      <c r="AC76" s="19" t="e">
        <f>IF(myData[[#This Row],[Month Num]]=bestMonth,myData[[#This Row],[Value]],NA())</f>
        <v>#N/A</v>
      </c>
      <c r="AD76" s="19" t="e">
        <f>IF(OR(myData[[#This Row],[Date]]=AD$3,myData[[#This Row],[Date]]=AD$4),myData[[#This Row],[Value]],NA())</f>
        <v>#N/A</v>
      </c>
      <c r="AE76" s="19" t="e">
        <f>IF(OR(myData[[#This Row],[Date]]=AE$3,myData[[#This Row],[Date]]=AE$4),myData[[#This Row],[Value]],NA())</f>
        <v>#N/A</v>
      </c>
    </row>
    <row r="77" spans="22:31" x14ac:dyDescent="0.25">
      <c r="V77" s="18">
        <v>41161</v>
      </c>
      <c r="W77" s="21">
        <v>545</v>
      </c>
      <c r="X77" s="20" t="str">
        <f>WEEKNUM(myData[[#This Row],[Date]])&amp;"-"&amp;YEAR(myData[[#This Row],[Date]])</f>
        <v>37-2012</v>
      </c>
      <c r="Y77" s="19">
        <f>SUMIF(myData[Week num],myData[[#This Row],[Week num]],myData[Value])</f>
        <v>3640</v>
      </c>
      <c r="Z77" s="20" t="str">
        <f>MONTH(myData[[#This Row],[Date]])&amp;"-"&amp;YEAR(myData[[#This Row],[Date]])</f>
        <v>9-2012</v>
      </c>
      <c r="AA77" s="19">
        <f>SUMIF(myData[Month Num],myData[[#This Row],[Month Num]],myData[Value])</f>
        <v>15281</v>
      </c>
      <c r="AB77" s="19">
        <f>IF(myData[[#This Row],[Week num]]=bestWeek,myData[[#This Row],[Value]],NA())</f>
        <v>545</v>
      </c>
      <c r="AC77" s="19" t="e">
        <f>IF(myData[[#This Row],[Month Num]]=bestMonth,myData[[#This Row],[Value]],NA())</f>
        <v>#N/A</v>
      </c>
      <c r="AD77" s="19">
        <f>IF(OR(myData[[#This Row],[Date]]=AD$3,myData[[#This Row],[Date]]=AD$4),myData[[#This Row],[Value]],NA())</f>
        <v>545</v>
      </c>
      <c r="AE77" s="19" t="e">
        <f>IF(OR(myData[[#This Row],[Date]]=AE$3,myData[[#This Row],[Date]]=AE$4),myData[[#This Row],[Value]],NA())</f>
        <v>#N/A</v>
      </c>
    </row>
    <row r="78" spans="22:31" x14ac:dyDescent="0.25">
      <c r="V78" s="18">
        <v>41162</v>
      </c>
      <c r="W78" s="22">
        <v>544</v>
      </c>
      <c r="X78" s="20" t="str">
        <f>WEEKNUM(myData[[#This Row],[Date]])&amp;"-"&amp;YEAR(myData[[#This Row],[Date]])</f>
        <v>37-2012</v>
      </c>
      <c r="Y78" s="19">
        <f>SUMIF(myData[Week num],myData[[#This Row],[Week num]],myData[Value])</f>
        <v>3640</v>
      </c>
      <c r="Z78" s="20" t="str">
        <f>MONTH(myData[[#This Row],[Date]])&amp;"-"&amp;YEAR(myData[[#This Row],[Date]])</f>
        <v>9-2012</v>
      </c>
      <c r="AA78" s="19">
        <f>SUMIF(myData[Month Num],myData[[#This Row],[Month Num]],myData[Value])</f>
        <v>15281</v>
      </c>
      <c r="AB78" s="19">
        <f>IF(myData[[#This Row],[Week num]]=bestWeek,myData[[#This Row],[Value]],NA())</f>
        <v>544</v>
      </c>
      <c r="AC78" s="19" t="e">
        <f>IF(myData[[#This Row],[Month Num]]=bestMonth,myData[[#This Row],[Value]],NA())</f>
        <v>#N/A</v>
      </c>
      <c r="AD78" s="19" t="e">
        <f>IF(OR(myData[[#This Row],[Date]]=AD$3,myData[[#This Row],[Date]]=AD$4),myData[[#This Row],[Value]],NA())</f>
        <v>#N/A</v>
      </c>
      <c r="AE78" s="19" t="e">
        <f>IF(OR(myData[[#This Row],[Date]]=AE$3,myData[[#This Row],[Date]]=AE$4),myData[[#This Row],[Value]],NA())</f>
        <v>#N/A</v>
      </c>
    </row>
    <row r="79" spans="22:31" x14ac:dyDescent="0.25">
      <c r="V79" s="18">
        <v>41163</v>
      </c>
      <c r="W79" s="21">
        <v>512</v>
      </c>
      <c r="X79" s="20" t="str">
        <f>WEEKNUM(myData[[#This Row],[Date]])&amp;"-"&amp;YEAR(myData[[#This Row],[Date]])</f>
        <v>37-2012</v>
      </c>
      <c r="Y79" s="19">
        <f>SUMIF(myData[Week num],myData[[#This Row],[Week num]],myData[Value])</f>
        <v>3640</v>
      </c>
      <c r="Z79" s="20" t="str">
        <f>MONTH(myData[[#This Row],[Date]])&amp;"-"&amp;YEAR(myData[[#This Row],[Date]])</f>
        <v>9-2012</v>
      </c>
      <c r="AA79" s="19">
        <f>SUMIF(myData[Month Num],myData[[#This Row],[Month Num]],myData[Value])</f>
        <v>15281</v>
      </c>
      <c r="AB79" s="19">
        <f>IF(myData[[#This Row],[Week num]]=bestWeek,myData[[#This Row],[Value]],NA())</f>
        <v>512</v>
      </c>
      <c r="AC79" s="19" t="e">
        <f>IF(myData[[#This Row],[Month Num]]=bestMonth,myData[[#This Row],[Value]],NA())</f>
        <v>#N/A</v>
      </c>
      <c r="AD79" s="19" t="e">
        <f>IF(OR(myData[[#This Row],[Date]]=AD$3,myData[[#This Row],[Date]]=AD$4),myData[[#This Row],[Value]],NA())</f>
        <v>#N/A</v>
      </c>
      <c r="AE79" s="19" t="e">
        <f>IF(OR(myData[[#This Row],[Date]]=AE$3,myData[[#This Row],[Date]]=AE$4),myData[[#This Row],[Value]],NA())</f>
        <v>#N/A</v>
      </c>
    </row>
    <row r="80" spans="22:31" x14ac:dyDescent="0.25">
      <c r="V80" s="18">
        <v>41164</v>
      </c>
      <c r="W80" s="22">
        <v>488</v>
      </c>
      <c r="X80" s="20" t="str">
        <f>WEEKNUM(myData[[#This Row],[Date]])&amp;"-"&amp;YEAR(myData[[#This Row],[Date]])</f>
        <v>37-2012</v>
      </c>
      <c r="Y80" s="19">
        <f>SUMIF(myData[Week num],myData[[#This Row],[Week num]],myData[Value])</f>
        <v>3640</v>
      </c>
      <c r="Z80" s="20" t="str">
        <f>MONTH(myData[[#This Row],[Date]])&amp;"-"&amp;YEAR(myData[[#This Row],[Date]])</f>
        <v>9-2012</v>
      </c>
      <c r="AA80" s="19">
        <f>SUMIF(myData[Month Num],myData[[#This Row],[Month Num]],myData[Value])</f>
        <v>15281</v>
      </c>
      <c r="AB80" s="19">
        <f>IF(myData[[#This Row],[Week num]]=bestWeek,myData[[#This Row],[Value]],NA())</f>
        <v>488</v>
      </c>
      <c r="AC80" s="19" t="e">
        <f>IF(myData[[#This Row],[Month Num]]=bestMonth,myData[[#This Row],[Value]],NA())</f>
        <v>#N/A</v>
      </c>
      <c r="AD80" s="19" t="e">
        <f>IF(OR(myData[[#This Row],[Date]]=AD$3,myData[[#This Row],[Date]]=AD$4),myData[[#This Row],[Value]],NA())</f>
        <v>#N/A</v>
      </c>
      <c r="AE80" s="19" t="e">
        <f>IF(OR(myData[[#This Row],[Date]]=AE$3,myData[[#This Row],[Date]]=AE$4),myData[[#This Row],[Value]],NA())</f>
        <v>#N/A</v>
      </c>
    </row>
    <row r="81" spans="22:31" x14ac:dyDescent="0.25">
      <c r="V81" s="18">
        <v>41165</v>
      </c>
      <c r="W81" s="21">
        <v>537</v>
      </c>
      <c r="X81" s="20" t="str">
        <f>WEEKNUM(myData[[#This Row],[Date]])&amp;"-"&amp;YEAR(myData[[#This Row],[Date]])</f>
        <v>37-2012</v>
      </c>
      <c r="Y81" s="19">
        <f>SUMIF(myData[Week num],myData[[#This Row],[Week num]],myData[Value])</f>
        <v>3640</v>
      </c>
      <c r="Z81" s="20" t="str">
        <f>MONTH(myData[[#This Row],[Date]])&amp;"-"&amp;YEAR(myData[[#This Row],[Date]])</f>
        <v>9-2012</v>
      </c>
      <c r="AA81" s="19">
        <f>SUMIF(myData[Month Num],myData[[#This Row],[Month Num]],myData[Value])</f>
        <v>15281</v>
      </c>
      <c r="AB81" s="19">
        <f>IF(myData[[#This Row],[Week num]]=bestWeek,myData[[#This Row],[Value]],NA())</f>
        <v>537</v>
      </c>
      <c r="AC81" s="19" t="e">
        <f>IF(myData[[#This Row],[Month Num]]=bestMonth,myData[[#This Row],[Value]],NA())</f>
        <v>#N/A</v>
      </c>
      <c r="AD81" s="19" t="e">
        <f>IF(OR(myData[[#This Row],[Date]]=AD$3,myData[[#This Row],[Date]]=AD$4),myData[[#This Row],[Value]],NA())</f>
        <v>#N/A</v>
      </c>
      <c r="AE81" s="19" t="e">
        <f>IF(OR(myData[[#This Row],[Date]]=AE$3,myData[[#This Row],[Date]]=AE$4),myData[[#This Row],[Value]],NA())</f>
        <v>#N/A</v>
      </c>
    </row>
    <row r="82" spans="22:31" x14ac:dyDescent="0.25">
      <c r="V82" s="18">
        <v>41166</v>
      </c>
      <c r="W82" s="22">
        <v>527</v>
      </c>
      <c r="X82" s="20" t="str">
        <f>WEEKNUM(myData[[#This Row],[Date]])&amp;"-"&amp;YEAR(myData[[#This Row],[Date]])</f>
        <v>37-2012</v>
      </c>
      <c r="Y82" s="19">
        <f>SUMIF(myData[Week num],myData[[#This Row],[Week num]],myData[Value])</f>
        <v>3640</v>
      </c>
      <c r="Z82" s="20" t="str">
        <f>MONTH(myData[[#This Row],[Date]])&amp;"-"&amp;YEAR(myData[[#This Row],[Date]])</f>
        <v>9-2012</v>
      </c>
      <c r="AA82" s="19">
        <f>SUMIF(myData[Month Num],myData[[#This Row],[Month Num]],myData[Value])</f>
        <v>15281</v>
      </c>
      <c r="AB82" s="19">
        <f>IF(myData[[#This Row],[Week num]]=bestWeek,myData[[#This Row],[Value]],NA())</f>
        <v>527</v>
      </c>
      <c r="AC82" s="19" t="e">
        <f>IF(myData[[#This Row],[Month Num]]=bestMonth,myData[[#This Row],[Value]],NA())</f>
        <v>#N/A</v>
      </c>
      <c r="AD82" s="19" t="e">
        <f>IF(OR(myData[[#This Row],[Date]]=AD$3,myData[[#This Row],[Date]]=AD$4),myData[[#This Row],[Value]],NA())</f>
        <v>#N/A</v>
      </c>
      <c r="AE82" s="19" t="e">
        <f>IF(OR(myData[[#This Row],[Date]]=AE$3,myData[[#This Row],[Date]]=AE$4),myData[[#This Row],[Value]],NA())</f>
        <v>#N/A</v>
      </c>
    </row>
    <row r="83" spans="22:31" x14ac:dyDescent="0.25">
      <c r="V83" s="18">
        <v>41167</v>
      </c>
      <c r="W83" s="21">
        <v>487</v>
      </c>
      <c r="X83" s="20" t="str">
        <f>WEEKNUM(myData[[#This Row],[Date]])&amp;"-"&amp;YEAR(myData[[#This Row],[Date]])</f>
        <v>37-2012</v>
      </c>
      <c r="Y83" s="19">
        <f>SUMIF(myData[Week num],myData[[#This Row],[Week num]],myData[Value])</f>
        <v>3640</v>
      </c>
      <c r="Z83" s="20" t="str">
        <f>MONTH(myData[[#This Row],[Date]])&amp;"-"&amp;YEAR(myData[[#This Row],[Date]])</f>
        <v>9-2012</v>
      </c>
      <c r="AA83" s="19">
        <f>SUMIF(myData[Month Num],myData[[#This Row],[Month Num]],myData[Value])</f>
        <v>15281</v>
      </c>
      <c r="AB83" s="19">
        <f>IF(myData[[#This Row],[Week num]]=bestWeek,myData[[#This Row],[Value]],NA())</f>
        <v>487</v>
      </c>
      <c r="AC83" s="19" t="e">
        <f>IF(myData[[#This Row],[Month Num]]=bestMonth,myData[[#This Row],[Value]],NA())</f>
        <v>#N/A</v>
      </c>
      <c r="AD83" s="19">
        <f>IF(OR(myData[[#This Row],[Date]]=AD$3,myData[[#This Row],[Date]]=AD$4),myData[[#This Row],[Value]],NA())</f>
        <v>487</v>
      </c>
      <c r="AE83" s="19" t="e">
        <f>IF(OR(myData[[#This Row],[Date]]=AE$3,myData[[#This Row],[Date]]=AE$4),myData[[#This Row],[Value]],NA())</f>
        <v>#N/A</v>
      </c>
    </row>
    <row r="84" spans="22:31" x14ac:dyDescent="0.25">
      <c r="V84" s="18">
        <v>41168</v>
      </c>
      <c r="W84" s="22">
        <v>462</v>
      </c>
      <c r="X84" s="20" t="str">
        <f>WEEKNUM(myData[[#This Row],[Date]])&amp;"-"&amp;YEAR(myData[[#This Row],[Date]])</f>
        <v>38-2012</v>
      </c>
      <c r="Y84" s="19">
        <f>SUMIF(myData[Week num],myData[[#This Row],[Week num]],myData[Value])</f>
        <v>3378</v>
      </c>
      <c r="Z84" s="20" t="str">
        <f>MONTH(myData[[#This Row],[Date]])&amp;"-"&amp;YEAR(myData[[#This Row],[Date]])</f>
        <v>9-2012</v>
      </c>
      <c r="AA84" s="19">
        <f>SUMIF(myData[Month Num],myData[[#This Row],[Month Num]],myData[Value])</f>
        <v>15281</v>
      </c>
      <c r="AB84" s="19" t="e">
        <f>IF(myData[[#This Row],[Week num]]=bestWeek,myData[[#This Row],[Value]],NA())</f>
        <v>#N/A</v>
      </c>
      <c r="AC84" s="19" t="e">
        <f>IF(myData[[#This Row],[Month Num]]=bestMonth,myData[[#This Row],[Value]],NA())</f>
        <v>#N/A</v>
      </c>
      <c r="AD84" s="19" t="e">
        <f>IF(OR(myData[[#This Row],[Date]]=AD$3,myData[[#This Row],[Date]]=AD$4),myData[[#This Row],[Value]],NA())</f>
        <v>#N/A</v>
      </c>
      <c r="AE84" s="19" t="e">
        <f>IF(OR(myData[[#This Row],[Date]]=AE$3,myData[[#This Row],[Date]]=AE$4),myData[[#This Row],[Value]],NA())</f>
        <v>#N/A</v>
      </c>
    </row>
    <row r="85" spans="22:31" x14ac:dyDescent="0.25">
      <c r="V85" s="18">
        <v>41169</v>
      </c>
      <c r="W85" s="21">
        <v>471</v>
      </c>
      <c r="X85" s="20" t="str">
        <f>WEEKNUM(myData[[#This Row],[Date]])&amp;"-"&amp;YEAR(myData[[#This Row],[Date]])</f>
        <v>38-2012</v>
      </c>
      <c r="Y85" s="19">
        <f>SUMIF(myData[Week num],myData[[#This Row],[Week num]],myData[Value])</f>
        <v>3378</v>
      </c>
      <c r="Z85" s="20" t="str">
        <f>MONTH(myData[[#This Row],[Date]])&amp;"-"&amp;YEAR(myData[[#This Row],[Date]])</f>
        <v>9-2012</v>
      </c>
      <c r="AA85" s="19">
        <f>SUMIF(myData[Month Num],myData[[#This Row],[Month Num]],myData[Value])</f>
        <v>15281</v>
      </c>
      <c r="AB85" s="19" t="e">
        <f>IF(myData[[#This Row],[Week num]]=bestWeek,myData[[#This Row],[Value]],NA())</f>
        <v>#N/A</v>
      </c>
      <c r="AC85" s="19" t="e">
        <f>IF(myData[[#This Row],[Month Num]]=bestMonth,myData[[#This Row],[Value]],NA())</f>
        <v>#N/A</v>
      </c>
      <c r="AD85" s="19" t="e">
        <f>IF(OR(myData[[#This Row],[Date]]=AD$3,myData[[#This Row],[Date]]=AD$4),myData[[#This Row],[Value]],NA())</f>
        <v>#N/A</v>
      </c>
      <c r="AE85" s="19" t="e">
        <f>IF(OR(myData[[#This Row],[Date]]=AE$3,myData[[#This Row],[Date]]=AE$4),myData[[#This Row],[Value]],NA())</f>
        <v>#N/A</v>
      </c>
    </row>
    <row r="86" spans="22:31" x14ac:dyDescent="0.25">
      <c r="V86" s="18">
        <v>41170</v>
      </c>
      <c r="W86" s="22">
        <v>490</v>
      </c>
      <c r="X86" s="20" t="str">
        <f>WEEKNUM(myData[[#This Row],[Date]])&amp;"-"&amp;YEAR(myData[[#This Row],[Date]])</f>
        <v>38-2012</v>
      </c>
      <c r="Y86" s="19">
        <f>SUMIF(myData[Week num],myData[[#This Row],[Week num]],myData[Value])</f>
        <v>3378</v>
      </c>
      <c r="Z86" s="20" t="str">
        <f>MONTH(myData[[#This Row],[Date]])&amp;"-"&amp;YEAR(myData[[#This Row],[Date]])</f>
        <v>9-2012</v>
      </c>
      <c r="AA86" s="19">
        <f>SUMIF(myData[Month Num],myData[[#This Row],[Month Num]],myData[Value])</f>
        <v>15281</v>
      </c>
      <c r="AB86" s="19" t="e">
        <f>IF(myData[[#This Row],[Week num]]=bestWeek,myData[[#This Row],[Value]],NA())</f>
        <v>#N/A</v>
      </c>
      <c r="AC86" s="19" t="e">
        <f>IF(myData[[#This Row],[Month Num]]=bestMonth,myData[[#This Row],[Value]],NA())</f>
        <v>#N/A</v>
      </c>
      <c r="AD86" s="19" t="e">
        <f>IF(OR(myData[[#This Row],[Date]]=AD$3,myData[[#This Row],[Date]]=AD$4),myData[[#This Row],[Value]],NA())</f>
        <v>#N/A</v>
      </c>
      <c r="AE86" s="19" t="e">
        <f>IF(OR(myData[[#This Row],[Date]]=AE$3,myData[[#This Row],[Date]]=AE$4),myData[[#This Row],[Value]],NA())</f>
        <v>#N/A</v>
      </c>
    </row>
    <row r="87" spans="22:31" x14ac:dyDescent="0.25">
      <c r="V87" s="18">
        <v>41171</v>
      </c>
      <c r="W87" s="21">
        <v>518</v>
      </c>
      <c r="X87" s="20" t="str">
        <f>WEEKNUM(myData[[#This Row],[Date]])&amp;"-"&amp;YEAR(myData[[#This Row],[Date]])</f>
        <v>38-2012</v>
      </c>
      <c r="Y87" s="19">
        <f>SUMIF(myData[Week num],myData[[#This Row],[Week num]],myData[Value])</f>
        <v>3378</v>
      </c>
      <c r="Z87" s="20" t="str">
        <f>MONTH(myData[[#This Row],[Date]])&amp;"-"&amp;YEAR(myData[[#This Row],[Date]])</f>
        <v>9-2012</v>
      </c>
      <c r="AA87" s="19">
        <f>SUMIF(myData[Month Num],myData[[#This Row],[Month Num]],myData[Value])</f>
        <v>15281</v>
      </c>
      <c r="AB87" s="19" t="e">
        <f>IF(myData[[#This Row],[Week num]]=bestWeek,myData[[#This Row],[Value]],NA())</f>
        <v>#N/A</v>
      </c>
      <c r="AC87" s="19" t="e">
        <f>IF(myData[[#This Row],[Month Num]]=bestMonth,myData[[#This Row],[Value]],NA())</f>
        <v>#N/A</v>
      </c>
      <c r="AD87" s="19" t="e">
        <f>IF(OR(myData[[#This Row],[Date]]=AD$3,myData[[#This Row],[Date]]=AD$4),myData[[#This Row],[Value]],NA())</f>
        <v>#N/A</v>
      </c>
      <c r="AE87" s="19" t="e">
        <f>IF(OR(myData[[#This Row],[Date]]=AE$3,myData[[#This Row],[Date]]=AE$4),myData[[#This Row],[Value]],NA())</f>
        <v>#N/A</v>
      </c>
    </row>
    <row r="88" spans="22:31" x14ac:dyDescent="0.25">
      <c r="V88" s="18">
        <v>41172</v>
      </c>
      <c r="W88" s="22">
        <v>478</v>
      </c>
      <c r="X88" s="20" t="str">
        <f>WEEKNUM(myData[[#This Row],[Date]])&amp;"-"&amp;YEAR(myData[[#This Row],[Date]])</f>
        <v>38-2012</v>
      </c>
      <c r="Y88" s="19">
        <f>SUMIF(myData[Week num],myData[[#This Row],[Week num]],myData[Value])</f>
        <v>3378</v>
      </c>
      <c r="Z88" s="20" t="str">
        <f>MONTH(myData[[#This Row],[Date]])&amp;"-"&amp;YEAR(myData[[#This Row],[Date]])</f>
        <v>9-2012</v>
      </c>
      <c r="AA88" s="19">
        <f>SUMIF(myData[Month Num],myData[[#This Row],[Month Num]],myData[Value])</f>
        <v>15281</v>
      </c>
      <c r="AB88" s="19" t="e">
        <f>IF(myData[[#This Row],[Week num]]=bestWeek,myData[[#This Row],[Value]],NA())</f>
        <v>#N/A</v>
      </c>
      <c r="AC88" s="19" t="e">
        <f>IF(myData[[#This Row],[Month Num]]=bestMonth,myData[[#This Row],[Value]],NA())</f>
        <v>#N/A</v>
      </c>
      <c r="AD88" s="19" t="e">
        <f>IF(OR(myData[[#This Row],[Date]]=AD$3,myData[[#This Row],[Date]]=AD$4),myData[[#This Row],[Value]],NA())</f>
        <v>#N/A</v>
      </c>
      <c r="AE88" s="19" t="e">
        <f>IF(OR(myData[[#This Row],[Date]]=AE$3,myData[[#This Row],[Date]]=AE$4),myData[[#This Row],[Value]],NA())</f>
        <v>#N/A</v>
      </c>
    </row>
    <row r="89" spans="22:31" x14ac:dyDescent="0.25">
      <c r="V89" s="18">
        <v>41173</v>
      </c>
      <c r="W89" s="21">
        <v>457</v>
      </c>
      <c r="X89" s="20" t="str">
        <f>WEEKNUM(myData[[#This Row],[Date]])&amp;"-"&amp;YEAR(myData[[#This Row],[Date]])</f>
        <v>38-2012</v>
      </c>
      <c r="Y89" s="19">
        <f>SUMIF(myData[Week num],myData[[#This Row],[Week num]],myData[Value])</f>
        <v>3378</v>
      </c>
      <c r="Z89" s="20" t="str">
        <f>MONTH(myData[[#This Row],[Date]])&amp;"-"&amp;YEAR(myData[[#This Row],[Date]])</f>
        <v>9-2012</v>
      </c>
      <c r="AA89" s="19">
        <f>SUMIF(myData[Month Num],myData[[#This Row],[Month Num]],myData[Value])</f>
        <v>15281</v>
      </c>
      <c r="AB89" s="19" t="e">
        <f>IF(myData[[#This Row],[Week num]]=bestWeek,myData[[#This Row],[Value]],NA())</f>
        <v>#N/A</v>
      </c>
      <c r="AC89" s="19" t="e">
        <f>IF(myData[[#This Row],[Month Num]]=bestMonth,myData[[#This Row],[Value]],NA())</f>
        <v>#N/A</v>
      </c>
      <c r="AD89" s="19" t="e">
        <f>IF(OR(myData[[#This Row],[Date]]=AD$3,myData[[#This Row],[Date]]=AD$4),myData[[#This Row],[Value]],NA())</f>
        <v>#N/A</v>
      </c>
      <c r="AE89" s="19" t="e">
        <f>IF(OR(myData[[#This Row],[Date]]=AE$3,myData[[#This Row],[Date]]=AE$4),myData[[#This Row],[Value]],NA())</f>
        <v>#N/A</v>
      </c>
    </row>
    <row r="90" spans="22:31" x14ac:dyDescent="0.25">
      <c r="V90" s="18">
        <v>41174</v>
      </c>
      <c r="W90" s="22">
        <v>502</v>
      </c>
      <c r="X90" s="20" t="str">
        <f>WEEKNUM(myData[[#This Row],[Date]])&amp;"-"&amp;YEAR(myData[[#This Row],[Date]])</f>
        <v>38-2012</v>
      </c>
      <c r="Y90" s="19">
        <f>SUMIF(myData[Week num],myData[[#This Row],[Week num]],myData[Value])</f>
        <v>3378</v>
      </c>
      <c r="Z90" s="20" t="str">
        <f>MONTH(myData[[#This Row],[Date]])&amp;"-"&amp;YEAR(myData[[#This Row],[Date]])</f>
        <v>9-2012</v>
      </c>
      <c r="AA90" s="19">
        <f>SUMIF(myData[Month Num],myData[[#This Row],[Month Num]],myData[Value])</f>
        <v>15281</v>
      </c>
      <c r="AB90" s="19" t="e">
        <f>IF(myData[[#This Row],[Week num]]=bestWeek,myData[[#This Row],[Value]],NA())</f>
        <v>#N/A</v>
      </c>
      <c r="AC90" s="19" t="e">
        <f>IF(myData[[#This Row],[Month Num]]=bestMonth,myData[[#This Row],[Value]],NA())</f>
        <v>#N/A</v>
      </c>
      <c r="AD90" s="19" t="e">
        <f>IF(OR(myData[[#This Row],[Date]]=AD$3,myData[[#This Row],[Date]]=AD$4),myData[[#This Row],[Value]],NA())</f>
        <v>#N/A</v>
      </c>
      <c r="AE90" s="19" t="e">
        <f>IF(OR(myData[[#This Row],[Date]]=AE$3,myData[[#This Row],[Date]]=AE$4),myData[[#This Row],[Value]],NA())</f>
        <v>#N/A</v>
      </c>
    </row>
    <row r="91" spans="22:31" x14ac:dyDescent="0.25">
      <c r="V91" s="18">
        <v>41175</v>
      </c>
      <c r="W91" s="21">
        <v>532</v>
      </c>
      <c r="X91" s="20" t="str">
        <f>WEEKNUM(myData[[#This Row],[Date]])&amp;"-"&amp;YEAR(myData[[#This Row],[Date]])</f>
        <v>39-2012</v>
      </c>
      <c r="Y91" s="19">
        <f>SUMIF(myData[Week num],myData[[#This Row],[Week num]],myData[Value])</f>
        <v>3624</v>
      </c>
      <c r="Z91" s="20" t="str">
        <f>MONTH(myData[[#This Row],[Date]])&amp;"-"&amp;YEAR(myData[[#This Row],[Date]])</f>
        <v>9-2012</v>
      </c>
      <c r="AA91" s="19">
        <f>SUMIF(myData[Month Num],myData[[#This Row],[Month Num]],myData[Value])</f>
        <v>15281</v>
      </c>
      <c r="AB91" s="19" t="e">
        <f>IF(myData[[#This Row],[Week num]]=bestWeek,myData[[#This Row],[Value]],NA())</f>
        <v>#N/A</v>
      </c>
      <c r="AC91" s="19" t="e">
        <f>IF(myData[[#This Row],[Month Num]]=bestMonth,myData[[#This Row],[Value]],NA())</f>
        <v>#N/A</v>
      </c>
      <c r="AD91" s="19" t="e">
        <f>IF(OR(myData[[#This Row],[Date]]=AD$3,myData[[#This Row],[Date]]=AD$4),myData[[#This Row],[Value]],NA())</f>
        <v>#N/A</v>
      </c>
      <c r="AE91" s="19" t="e">
        <f>IF(OR(myData[[#This Row],[Date]]=AE$3,myData[[#This Row],[Date]]=AE$4),myData[[#This Row],[Value]],NA())</f>
        <v>#N/A</v>
      </c>
    </row>
    <row r="92" spans="22:31" x14ac:dyDescent="0.25">
      <c r="V92" s="18">
        <v>41176</v>
      </c>
      <c r="W92" s="22">
        <v>512</v>
      </c>
      <c r="X92" s="20" t="str">
        <f>WEEKNUM(myData[[#This Row],[Date]])&amp;"-"&amp;YEAR(myData[[#This Row],[Date]])</f>
        <v>39-2012</v>
      </c>
      <c r="Y92" s="19">
        <f>SUMIF(myData[Week num],myData[[#This Row],[Week num]],myData[Value])</f>
        <v>3624</v>
      </c>
      <c r="Z92" s="20" t="str">
        <f>MONTH(myData[[#This Row],[Date]])&amp;"-"&amp;YEAR(myData[[#This Row],[Date]])</f>
        <v>9-2012</v>
      </c>
      <c r="AA92" s="19">
        <f>SUMIF(myData[Month Num],myData[[#This Row],[Month Num]],myData[Value])</f>
        <v>15281</v>
      </c>
      <c r="AB92" s="19" t="e">
        <f>IF(myData[[#This Row],[Week num]]=bestWeek,myData[[#This Row],[Value]],NA())</f>
        <v>#N/A</v>
      </c>
      <c r="AC92" s="19" t="e">
        <f>IF(myData[[#This Row],[Month Num]]=bestMonth,myData[[#This Row],[Value]],NA())</f>
        <v>#N/A</v>
      </c>
      <c r="AD92" s="19" t="e">
        <f>IF(OR(myData[[#This Row],[Date]]=AD$3,myData[[#This Row],[Date]]=AD$4),myData[[#This Row],[Value]],NA())</f>
        <v>#N/A</v>
      </c>
      <c r="AE92" s="19" t="e">
        <f>IF(OR(myData[[#This Row],[Date]]=AE$3,myData[[#This Row],[Date]]=AE$4),myData[[#This Row],[Value]],NA())</f>
        <v>#N/A</v>
      </c>
    </row>
    <row r="93" spans="22:31" x14ac:dyDescent="0.25">
      <c r="V93" s="18">
        <v>41177</v>
      </c>
      <c r="W93" s="21">
        <v>523</v>
      </c>
      <c r="X93" s="20" t="str">
        <f>WEEKNUM(myData[[#This Row],[Date]])&amp;"-"&amp;YEAR(myData[[#This Row],[Date]])</f>
        <v>39-2012</v>
      </c>
      <c r="Y93" s="19">
        <f>SUMIF(myData[Week num],myData[[#This Row],[Week num]],myData[Value])</f>
        <v>3624</v>
      </c>
      <c r="Z93" s="20" t="str">
        <f>MONTH(myData[[#This Row],[Date]])&amp;"-"&amp;YEAR(myData[[#This Row],[Date]])</f>
        <v>9-2012</v>
      </c>
      <c r="AA93" s="19">
        <f>SUMIF(myData[Month Num],myData[[#This Row],[Month Num]],myData[Value])</f>
        <v>15281</v>
      </c>
      <c r="AB93" s="19" t="e">
        <f>IF(myData[[#This Row],[Week num]]=bestWeek,myData[[#This Row],[Value]],NA())</f>
        <v>#N/A</v>
      </c>
      <c r="AC93" s="19" t="e">
        <f>IF(myData[[#This Row],[Month Num]]=bestMonth,myData[[#This Row],[Value]],NA())</f>
        <v>#N/A</v>
      </c>
      <c r="AD93" s="19" t="e">
        <f>IF(OR(myData[[#This Row],[Date]]=AD$3,myData[[#This Row],[Date]]=AD$4),myData[[#This Row],[Value]],NA())</f>
        <v>#N/A</v>
      </c>
      <c r="AE93" s="19" t="e">
        <f>IF(OR(myData[[#This Row],[Date]]=AE$3,myData[[#This Row],[Date]]=AE$4),myData[[#This Row],[Value]],NA())</f>
        <v>#N/A</v>
      </c>
    </row>
    <row r="94" spans="22:31" x14ac:dyDescent="0.25">
      <c r="V94" s="18">
        <v>41178</v>
      </c>
      <c r="W94" s="22">
        <v>537</v>
      </c>
      <c r="X94" s="20" t="str">
        <f>WEEKNUM(myData[[#This Row],[Date]])&amp;"-"&amp;YEAR(myData[[#This Row],[Date]])</f>
        <v>39-2012</v>
      </c>
      <c r="Y94" s="19">
        <f>SUMIF(myData[Week num],myData[[#This Row],[Week num]],myData[Value])</f>
        <v>3624</v>
      </c>
      <c r="Z94" s="20" t="str">
        <f>MONTH(myData[[#This Row],[Date]])&amp;"-"&amp;YEAR(myData[[#This Row],[Date]])</f>
        <v>9-2012</v>
      </c>
      <c r="AA94" s="19">
        <f>SUMIF(myData[Month Num],myData[[#This Row],[Month Num]],myData[Value])</f>
        <v>15281</v>
      </c>
      <c r="AB94" s="19" t="e">
        <f>IF(myData[[#This Row],[Week num]]=bestWeek,myData[[#This Row],[Value]],NA())</f>
        <v>#N/A</v>
      </c>
      <c r="AC94" s="19" t="e">
        <f>IF(myData[[#This Row],[Month Num]]=bestMonth,myData[[#This Row],[Value]],NA())</f>
        <v>#N/A</v>
      </c>
      <c r="AD94" s="19" t="e">
        <f>IF(OR(myData[[#This Row],[Date]]=AD$3,myData[[#This Row],[Date]]=AD$4),myData[[#This Row],[Value]],NA())</f>
        <v>#N/A</v>
      </c>
      <c r="AE94" s="19" t="e">
        <f>IF(OR(myData[[#This Row],[Date]]=AE$3,myData[[#This Row],[Date]]=AE$4),myData[[#This Row],[Value]],NA())</f>
        <v>#N/A</v>
      </c>
    </row>
    <row r="95" spans="22:31" x14ac:dyDescent="0.25">
      <c r="V95" s="18">
        <v>41179</v>
      </c>
      <c r="W95" s="21">
        <v>503</v>
      </c>
      <c r="X95" s="20" t="str">
        <f>WEEKNUM(myData[[#This Row],[Date]])&amp;"-"&amp;YEAR(myData[[#This Row],[Date]])</f>
        <v>39-2012</v>
      </c>
      <c r="Y95" s="19">
        <f>SUMIF(myData[Week num],myData[[#This Row],[Week num]],myData[Value])</f>
        <v>3624</v>
      </c>
      <c r="Z95" s="20" t="str">
        <f>MONTH(myData[[#This Row],[Date]])&amp;"-"&amp;YEAR(myData[[#This Row],[Date]])</f>
        <v>9-2012</v>
      </c>
      <c r="AA95" s="19">
        <f>SUMIF(myData[Month Num],myData[[#This Row],[Month Num]],myData[Value])</f>
        <v>15281</v>
      </c>
      <c r="AB95" s="19" t="e">
        <f>IF(myData[[#This Row],[Week num]]=bestWeek,myData[[#This Row],[Value]],NA())</f>
        <v>#N/A</v>
      </c>
      <c r="AC95" s="19" t="e">
        <f>IF(myData[[#This Row],[Month Num]]=bestMonth,myData[[#This Row],[Value]],NA())</f>
        <v>#N/A</v>
      </c>
      <c r="AD95" s="19" t="e">
        <f>IF(OR(myData[[#This Row],[Date]]=AD$3,myData[[#This Row],[Date]]=AD$4),myData[[#This Row],[Value]],NA())</f>
        <v>#N/A</v>
      </c>
      <c r="AE95" s="19" t="e">
        <f>IF(OR(myData[[#This Row],[Date]]=AE$3,myData[[#This Row],[Date]]=AE$4),myData[[#This Row],[Value]],NA())</f>
        <v>#N/A</v>
      </c>
    </row>
    <row r="96" spans="22:31" x14ac:dyDescent="0.25">
      <c r="V96" s="18">
        <v>41180</v>
      </c>
      <c r="W96" s="22">
        <v>487</v>
      </c>
      <c r="X96" s="20" t="str">
        <f>WEEKNUM(myData[[#This Row],[Date]])&amp;"-"&amp;YEAR(myData[[#This Row],[Date]])</f>
        <v>39-2012</v>
      </c>
      <c r="Y96" s="19">
        <f>SUMIF(myData[Week num],myData[[#This Row],[Week num]],myData[Value])</f>
        <v>3624</v>
      </c>
      <c r="Z96" s="20" t="str">
        <f>MONTH(myData[[#This Row],[Date]])&amp;"-"&amp;YEAR(myData[[#This Row],[Date]])</f>
        <v>9-2012</v>
      </c>
      <c r="AA96" s="19">
        <f>SUMIF(myData[Month Num],myData[[#This Row],[Month Num]],myData[Value])</f>
        <v>15281</v>
      </c>
      <c r="AB96" s="19" t="e">
        <f>IF(myData[[#This Row],[Week num]]=bestWeek,myData[[#This Row],[Value]],NA())</f>
        <v>#N/A</v>
      </c>
      <c r="AC96" s="19" t="e">
        <f>IF(myData[[#This Row],[Month Num]]=bestMonth,myData[[#This Row],[Value]],NA())</f>
        <v>#N/A</v>
      </c>
      <c r="AD96" s="19" t="e">
        <f>IF(OR(myData[[#This Row],[Date]]=AD$3,myData[[#This Row],[Date]]=AD$4),myData[[#This Row],[Value]],NA())</f>
        <v>#N/A</v>
      </c>
      <c r="AE96" s="19" t="e">
        <f>IF(OR(myData[[#This Row],[Date]]=AE$3,myData[[#This Row],[Date]]=AE$4),myData[[#This Row],[Value]],NA())</f>
        <v>#N/A</v>
      </c>
    </row>
    <row r="97" spans="22:31" x14ac:dyDescent="0.25">
      <c r="V97" s="18">
        <v>41181</v>
      </c>
      <c r="W97" s="21">
        <v>530</v>
      </c>
      <c r="X97" s="20" t="str">
        <f>WEEKNUM(myData[[#This Row],[Date]])&amp;"-"&amp;YEAR(myData[[#This Row],[Date]])</f>
        <v>39-2012</v>
      </c>
      <c r="Y97" s="19">
        <f>SUMIF(myData[Week num],myData[[#This Row],[Week num]],myData[Value])</f>
        <v>3624</v>
      </c>
      <c r="Z97" s="20" t="str">
        <f>MONTH(myData[[#This Row],[Date]])&amp;"-"&amp;YEAR(myData[[#This Row],[Date]])</f>
        <v>9-2012</v>
      </c>
      <c r="AA97" s="19">
        <f>SUMIF(myData[Month Num],myData[[#This Row],[Month Num]],myData[Value])</f>
        <v>15281</v>
      </c>
      <c r="AB97" s="19" t="e">
        <f>IF(myData[[#This Row],[Week num]]=bestWeek,myData[[#This Row],[Value]],NA())</f>
        <v>#N/A</v>
      </c>
      <c r="AC97" s="19" t="e">
        <f>IF(myData[[#This Row],[Month Num]]=bestMonth,myData[[#This Row],[Value]],NA())</f>
        <v>#N/A</v>
      </c>
      <c r="AD97" s="19" t="e">
        <f>IF(OR(myData[[#This Row],[Date]]=AD$3,myData[[#This Row],[Date]]=AD$4),myData[[#This Row],[Value]],NA())</f>
        <v>#N/A</v>
      </c>
      <c r="AE97" s="19" t="e">
        <f>IF(OR(myData[[#This Row],[Date]]=AE$3,myData[[#This Row],[Date]]=AE$4),myData[[#This Row],[Value]],NA())</f>
        <v>#N/A</v>
      </c>
    </row>
    <row r="98" spans="22:31" x14ac:dyDescent="0.25">
      <c r="V98" s="18">
        <v>41182</v>
      </c>
      <c r="W98" s="22">
        <v>523</v>
      </c>
      <c r="X98" s="20" t="str">
        <f>WEEKNUM(myData[[#This Row],[Date]])&amp;"-"&amp;YEAR(myData[[#This Row],[Date]])</f>
        <v>40-2012</v>
      </c>
      <c r="Y98" s="19">
        <f>SUMIF(myData[Week num],myData[[#This Row],[Week num]],myData[Value])</f>
        <v>3452</v>
      </c>
      <c r="Z98" s="20" t="str">
        <f>MONTH(myData[[#This Row],[Date]])&amp;"-"&amp;YEAR(myData[[#This Row],[Date]])</f>
        <v>9-2012</v>
      </c>
      <c r="AA98" s="19">
        <f>SUMIF(myData[Month Num],myData[[#This Row],[Month Num]],myData[Value])</f>
        <v>15281</v>
      </c>
      <c r="AB98" s="19" t="e">
        <f>IF(myData[[#This Row],[Week num]]=bestWeek,myData[[#This Row],[Value]],NA())</f>
        <v>#N/A</v>
      </c>
      <c r="AC98" s="19" t="e">
        <f>IF(myData[[#This Row],[Month Num]]=bestMonth,myData[[#This Row],[Value]],NA())</f>
        <v>#N/A</v>
      </c>
      <c r="AD98" s="19" t="e">
        <f>IF(OR(myData[[#This Row],[Date]]=AD$3,myData[[#This Row],[Date]]=AD$4),myData[[#This Row],[Value]],NA())</f>
        <v>#N/A</v>
      </c>
      <c r="AE98" s="19" t="e">
        <f>IF(OR(myData[[#This Row],[Date]]=AE$3,myData[[#This Row],[Date]]=AE$4),myData[[#This Row],[Value]],NA())</f>
        <v>#N/A</v>
      </c>
    </row>
    <row r="99" spans="22:31" x14ac:dyDescent="0.25">
      <c r="V99" s="18">
        <v>41183</v>
      </c>
      <c r="W99" s="21">
        <v>483</v>
      </c>
      <c r="X99" s="20" t="str">
        <f>WEEKNUM(myData[[#This Row],[Date]])&amp;"-"&amp;YEAR(myData[[#This Row],[Date]])</f>
        <v>40-2012</v>
      </c>
      <c r="Y99" s="19">
        <f>SUMIF(myData[Week num],myData[[#This Row],[Week num]],myData[Value])</f>
        <v>3452</v>
      </c>
      <c r="Z99" s="20" t="str">
        <f>MONTH(myData[[#This Row],[Date]])&amp;"-"&amp;YEAR(myData[[#This Row],[Date]])</f>
        <v>10-2012</v>
      </c>
      <c r="AA99" s="19">
        <f>SUMIF(myData[Month Num],myData[[#This Row],[Month Num]],myData[Value])</f>
        <v>15315</v>
      </c>
      <c r="AB99" s="19" t="e">
        <f>IF(myData[[#This Row],[Week num]]=bestWeek,myData[[#This Row],[Value]],NA())</f>
        <v>#N/A</v>
      </c>
      <c r="AC99" s="19" t="e">
        <f>IF(myData[[#This Row],[Month Num]]=bestMonth,myData[[#This Row],[Value]],NA())</f>
        <v>#N/A</v>
      </c>
      <c r="AD99" s="19" t="e">
        <f>IF(OR(myData[[#This Row],[Date]]=AD$3,myData[[#This Row],[Date]]=AD$4),myData[[#This Row],[Value]],NA())</f>
        <v>#N/A</v>
      </c>
      <c r="AE99" s="19" t="e">
        <f>IF(OR(myData[[#This Row],[Date]]=AE$3,myData[[#This Row],[Date]]=AE$4),myData[[#This Row],[Value]],NA())</f>
        <v>#N/A</v>
      </c>
    </row>
    <row r="100" spans="22:31" x14ac:dyDescent="0.25">
      <c r="V100" s="18">
        <v>41184</v>
      </c>
      <c r="W100" s="22">
        <v>499</v>
      </c>
      <c r="X100" s="20" t="str">
        <f>WEEKNUM(myData[[#This Row],[Date]])&amp;"-"&amp;YEAR(myData[[#This Row],[Date]])</f>
        <v>40-2012</v>
      </c>
      <c r="Y100" s="19">
        <f>SUMIF(myData[Week num],myData[[#This Row],[Week num]],myData[Value])</f>
        <v>3452</v>
      </c>
      <c r="Z100" s="20" t="str">
        <f>MONTH(myData[[#This Row],[Date]])&amp;"-"&amp;YEAR(myData[[#This Row],[Date]])</f>
        <v>10-2012</v>
      </c>
      <c r="AA100" s="19">
        <f>SUMIF(myData[Month Num],myData[[#This Row],[Month Num]],myData[Value])</f>
        <v>15315</v>
      </c>
      <c r="AB100" s="19" t="e">
        <f>IF(myData[[#This Row],[Week num]]=bestWeek,myData[[#This Row],[Value]],NA())</f>
        <v>#N/A</v>
      </c>
      <c r="AC100" s="19" t="e">
        <f>IF(myData[[#This Row],[Month Num]]=bestMonth,myData[[#This Row],[Value]],NA())</f>
        <v>#N/A</v>
      </c>
      <c r="AD100" s="19" t="e">
        <f>IF(OR(myData[[#This Row],[Date]]=AD$3,myData[[#This Row],[Date]]=AD$4),myData[[#This Row],[Value]],NA())</f>
        <v>#N/A</v>
      </c>
      <c r="AE100" s="19" t="e">
        <f>IF(OR(myData[[#This Row],[Date]]=AE$3,myData[[#This Row],[Date]]=AE$4),myData[[#This Row],[Value]],NA())</f>
        <v>#N/A</v>
      </c>
    </row>
    <row r="101" spans="22:31" x14ac:dyDescent="0.25">
      <c r="V101" s="18">
        <v>41185</v>
      </c>
      <c r="W101" s="21">
        <v>463</v>
      </c>
      <c r="X101" s="20" t="str">
        <f>WEEKNUM(myData[[#This Row],[Date]])&amp;"-"&amp;YEAR(myData[[#This Row],[Date]])</f>
        <v>40-2012</v>
      </c>
      <c r="Y101" s="19">
        <f>SUMIF(myData[Week num],myData[[#This Row],[Week num]],myData[Value])</f>
        <v>3452</v>
      </c>
      <c r="Z101" s="20" t="str">
        <f>MONTH(myData[[#This Row],[Date]])&amp;"-"&amp;YEAR(myData[[#This Row],[Date]])</f>
        <v>10-2012</v>
      </c>
      <c r="AA101" s="19">
        <f>SUMIF(myData[Month Num],myData[[#This Row],[Month Num]],myData[Value])</f>
        <v>15315</v>
      </c>
      <c r="AB101" s="19" t="e">
        <f>IF(myData[[#This Row],[Week num]]=bestWeek,myData[[#This Row],[Value]],NA())</f>
        <v>#N/A</v>
      </c>
      <c r="AC101" s="19" t="e">
        <f>IF(myData[[#This Row],[Month Num]]=bestMonth,myData[[#This Row],[Value]],NA())</f>
        <v>#N/A</v>
      </c>
      <c r="AD101" s="19" t="e">
        <f>IF(OR(myData[[#This Row],[Date]]=AD$3,myData[[#This Row],[Date]]=AD$4),myData[[#This Row],[Value]],NA())</f>
        <v>#N/A</v>
      </c>
      <c r="AE101" s="19" t="e">
        <f>IF(OR(myData[[#This Row],[Date]]=AE$3,myData[[#This Row],[Date]]=AE$4),myData[[#This Row],[Value]],NA())</f>
        <v>#N/A</v>
      </c>
    </row>
    <row r="102" spans="22:31" x14ac:dyDescent="0.25">
      <c r="V102" s="18">
        <v>41186</v>
      </c>
      <c r="W102" s="22">
        <v>522</v>
      </c>
      <c r="X102" s="20" t="str">
        <f>WEEKNUM(myData[[#This Row],[Date]])&amp;"-"&amp;YEAR(myData[[#This Row],[Date]])</f>
        <v>40-2012</v>
      </c>
      <c r="Y102" s="19">
        <f>SUMIF(myData[Week num],myData[[#This Row],[Week num]],myData[Value])</f>
        <v>3452</v>
      </c>
      <c r="Z102" s="20" t="str">
        <f>MONTH(myData[[#This Row],[Date]])&amp;"-"&amp;YEAR(myData[[#This Row],[Date]])</f>
        <v>10-2012</v>
      </c>
      <c r="AA102" s="19">
        <f>SUMIF(myData[Month Num],myData[[#This Row],[Month Num]],myData[Value])</f>
        <v>15315</v>
      </c>
      <c r="AB102" s="19" t="e">
        <f>IF(myData[[#This Row],[Week num]]=bestWeek,myData[[#This Row],[Value]],NA())</f>
        <v>#N/A</v>
      </c>
      <c r="AC102" s="19" t="e">
        <f>IF(myData[[#This Row],[Month Num]]=bestMonth,myData[[#This Row],[Value]],NA())</f>
        <v>#N/A</v>
      </c>
      <c r="AD102" s="19" t="e">
        <f>IF(OR(myData[[#This Row],[Date]]=AD$3,myData[[#This Row],[Date]]=AD$4),myData[[#This Row],[Value]],NA())</f>
        <v>#N/A</v>
      </c>
      <c r="AE102" s="19" t="e">
        <f>IF(OR(myData[[#This Row],[Date]]=AE$3,myData[[#This Row],[Date]]=AE$4),myData[[#This Row],[Value]],NA())</f>
        <v>#N/A</v>
      </c>
    </row>
    <row r="103" spans="22:31" x14ac:dyDescent="0.25">
      <c r="V103" s="18">
        <v>41187</v>
      </c>
      <c r="W103" s="21">
        <v>457</v>
      </c>
      <c r="X103" s="20" t="str">
        <f>WEEKNUM(myData[[#This Row],[Date]])&amp;"-"&amp;YEAR(myData[[#This Row],[Date]])</f>
        <v>40-2012</v>
      </c>
      <c r="Y103" s="19">
        <f>SUMIF(myData[Week num],myData[[#This Row],[Week num]],myData[Value])</f>
        <v>3452</v>
      </c>
      <c r="Z103" s="20" t="str">
        <f>MONTH(myData[[#This Row],[Date]])&amp;"-"&amp;YEAR(myData[[#This Row],[Date]])</f>
        <v>10-2012</v>
      </c>
      <c r="AA103" s="19">
        <f>SUMIF(myData[Month Num],myData[[#This Row],[Month Num]],myData[Value])</f>
        <v>15315</v>
      </c>
      <c r="AB103" s="19" t="e">
        <f>IF(myData[[#This Row],[Week num]]=bestWeek,myData[[#This Row],[Value]],NA())</f>
        <v>#N/A</v>
      </c>
      <c r="AC103" s="19" t="e">
        <f>IF(myData[[#This Row],[Month Num]]=bestMonth,myData[[#This Row],[Value]],NA())</f>
        <v>#N/A</v>
      </c>
      <c r="AD103" s="19" t="e">
        <f>IF(OR(myData[[#This Row],[Date]]=AD$3,myData[[#This Row],[Date]]=AD$4),myData[[#This Row],[Value]],NA())</f>
        <v>#N/A</v>
      </c>
      <c r="AE103" s="19" t="e">
        <f>IF(OR(myData[[#This Row],[Date]]=AE$3,myData[[#This Row],[Date]]=AE$4),myData[[#This Row],[Value]],NA())</f>
        <v>#N/A</v>
      </c>
    </row>
    <row r="104" spans="22:31" x14ac:dyDescent="0.25">
      <c r="V104" s="18">
        <v>41188</v>
      </c>
      <c r="W104" s="22">
        <v>505</v>
      </c>
      <c r="X104" s="20" t="str">
        <f>WEEKNUM(myData[[#This Row],[Date]])&amp;"-"&amp;YEAR(myData[[#This Row],[Date]])</f>
        <v>40-2012</v>
      </c>
      <c r="Y104" s="19">
        <f>SUMIF(myData[Week num],myData[[#This Row],[Week num]],myData[Value])</f>
        <v>3452</v>
      </c>
      <c r="Z104" s="20" t="str">
        <f>MONTH(myData[[#This Row],[Date]])&amp;"-"&amp;YEAR(myData[[#This Row],[Date]])</f>
        <v>10-2012</v>
      </c>
      <c r="AA104" s="19">
        <f>SUMIF(myData[Month Num],myData[[#This Row],[Month Num]],myData[Value])</f>
        <v>15315</v>
      </c>
      <c r="AB104" s="19" t="e">
        <f>IF(myData[[#This Row],[Week num]]=bestWeek,myData[[#This Row],[Value]],NA())</f>
        <v>#N/A</v>
      </c>
      <c r="AC104" s="19" t="e">
        <f>IF(myData[[#This Row],[Month Num]]=bestMonth,myData[[#This Row],[Value]],NA())</f>
        <v>#N/A</v>
      </c>
      <c r="AD104" s="19" t="e">
        <f>IF(OR(myData[[#This Row],[Date]]=AD$3,myData[[#This Row],[Date]]=AD$4),myData[[#This Row],[Value]],NA())</f>
        <v>#N/A</v>
      </c>
      <c r="AE104" s="19" t="e">
        <f>IF(OR(myData[[#This Row],[Date]]=AE$3,myData[[#This Row],[Date]]=AE$4),myData[[#This Row],[Value]],NA())</f>
        <v>#N/A</v>
      </c>
    </row>
    <row r="105" spans="22:31" x14ac:dyDescent="0.25">
      <c r="V105" s="18">
        <v>41189</v>
      </c>
      <c r="W105" s="21">
        <v>484</v>
      </c>
      <c r="X105" s="20" t="str">
        <f>WEEKNUM(myData[[#This Row],[Date]])&amp;"-"&amp;YEAR(myData[[#This Row],[Date]])</f>
        <v>41-2012</v>
      </c>
      <c r="Y105" s="19">
        <f>SUMIF(myData[Week num],myData[[#This Row],[Week num]],myData[Value])</f>
        <v>3520</v>
      </c>
      <c r="Z105" s="20" t="str">
        <f>MONTH(myData[[#This Row],[Date]])&amp;"-"&amp;YEAR(myData[[#This Row],[Date]])</f>
        <v>10-2012</v>
      </c>
      <c r="AA105" s="19">
        <f>SUMIF(myData[Month Num],myData[[#This Row],[Month Num]],myData[Value])</f>
        <v>15315</v>
      </c>
      <c r="AB105" s="19" t="e">
        <f>IF(myData[[#This Row],[Week num]]=bestWeek,myData[[#This Row],[Value]],NA())</f>
        <v>#N/A</v>
      </c>
      <c r="AC105" s="19" t="e">
        <f>IF(myData[[#This Row],[Month Num]]=bestMonth,myData[[#This Row],[Value]],NA())</f>
        <v>#N/A</v>
      </c>
      <c r="AD105" s="19" t="e">
        <f>IF(OR(myData[[#This Row],[Date]]=AD$3,myData[[#This Row],[Date]]=AD$4),myData[[#This Row],[Value]],NA())</f>
        <v>#N/A</v>
      </c>
      <c r="AE105" s="19" t="e">
        <f>IF(OR(myData[[#This Row],[Date]]=AE$3,myData[[#This Row],[Date]]=AE$4),myData[[#This Row],[Value]],NA())</f>
        <v>#N/A</v>
      </c>
    </row>
    <row r="106" spans="22:31" x14ac:dyDescent="0.25">
      <c r="V106" s="18">
        <v>41190</v>
      </c>
      <c r="W106" s="22">
        <v>520</v>
      </c>
      <c r="X106" s="20" t="str">
        <f>WEEKNUM(myData[[#This Row],[Date]])&amp;"-"&amp;YEAR(myData[[#This Row],[Date]])</f>
        <v>41-2012</v>
      </c>
      <c r="Y106" s="19">
        <f>SUMIF(myData[Week num],myData[[#This Row],[Week num]],myData[Value])</f>
        <v>3520</v>
      </c>
      <c r="Z106" s="20" t="str">
        <f>MONTH(myData[[#This Row],[Date]])&amp;"-"&amp;YEAR(myData[[#This Row],[Date]])</f>
        <v>10-2012</v>
      </c>
      <c r="AA106" s="19">
        <f>SUMIF(myData[Month Num],myData[[#This Row],[Month Num]],myData[Value])</f>
        <v>15315</v>
      </c>
      <c r="AB106" s="19" t="e">
        <f>IF(myData[[#This Row],[Week num]]=bestWeek,myData[[#This Row],[Value]],NA())</f>
        <v>#N/A</v>
      </c>
      <c r="AC106" s="19" t="e">
        <f>IF(myData[[#This Row],[Month Num]]=bestMonth,myData[[#This Row],[Value]],NA())</f>
        <v>#N/A</v>
      </c>
      <c r="AD106" s="19" t="e">
        <f>IF(OR(myData[[#This Row],[Date]]=AD$3,myData[[#This Row],[Date]]=AD$4),myData[[#This Row],[Value]],NA())</f>
        <v>#N/A</v>
      </c>
      <c r="AE106" s="19" t="e">
        <f>IF(OR(myData[[#This Row],[Date]]=AE$3,myData[[#This Row],[Date]]=AE$4),myData[[#This Row],[Value]],NA())</f>
        <v>#N/A</v>
      </c>
    </row>
    <row r="107" spans="22:31" x14ac:dyDescent="0.25">
      <c r="V107" s="18">
        <v>41191</v>
      </c>
      <c r="W107" s="21">
        <v>503</v>
      </c>
      <c r="X107" s="20" t="str">
        <f>WEEKNUM(myData[[#This Row],[Date]])&amp;"-"&amp;YEAR(myData[[#This Row],[Date]])</f>
        <v>41-2012</v>
      </c>
      <c r="Y107" s="19">
        <f>SUMIF(myData[Week num],myData[[#This Row],[Week num]],myData[Value])</f>
        <v>3520</v>
      </c>
      <c r="Z107" s="20" t="str">
        <f>MONTH(myData[[#This Row],[Date]])&amp;"-"&amp;YEAR(myData[[#This Row],[Date]])</f>
        <v>10-2012</v>
      </c>
      <c r="AA107" s="19">
        <f>SUMIF(myData[Month Num],myData[[#This Row],[Month Num]],myData[Value])</f>
        <v>15315</v>
      </c>
      <c r="AB107" s="19" t="e">
        <f>IF(myData[[#This Row],[Week num]]=bestWeek,myData[[#This Row],[Value]],NA())</f>
        <v>#N/A</v>
      </c>
      <c r="AC107" s="19" t="e">
        <f>IF(myData[[#This Row],[Month Num]]=bestMonth,myData[[#This Row],[Value]],NA())</f>
        <v>#N/A</v>
      </c>
      <c r="AD107" s="19" t="e">
        <f>IF(OR(myData[[#This Row],[Date]]=AD$3,myData[[#This Row],[Date]]=AD$4),myData[[#This Row],[Value]],NA())</f>
        <v>#N/A</v>
      </c>
      <c r="AE107" s="19" t="e">
        <f>IF(OR(myData[[#This Row],[Date]]=AE$3,myData[[#This Row],[Date]]=AE$4),myData[[#This Row],[Value]],NA())</f>
        <v>#N/A</v>
      </c>
    </row>
    <row r="108" spans="22:31" x14ac:dyDescent="0.25">
      <c r="V108" s="18">
        <v>41192</v>
      </c>
      <c r="W108" s="22">
        <v>484</v>
      </c>
      <c r="X108" s="20" t="str">
        <f>WEEKNUM(myData[[#This Row],[Date]])&amp;"-"&amp;YEAR(myData[[#This Row],[Date]])</f>
        <v>41-2012</v>
      </c>
      <c r="Y108" s="19">
        <f>SUMIF(myData[Week num],myData[[#This Row],[Week num]],myData[Value])</f>
        <v>3520</v>
      </c>
      <c r="Z108" s="20" t="str">
        <f>MONTH(myData[[#This Row],[Date]])&amp;"-"&amp;YEAR(myData[[#This Row],[Date]])</f>
        <v>10-2012</v>
      </c>
      <c r="AA108" s="19">
        <f>SUMIF(myData[Month Num],myData[[#This Row],[Month Num]],myData[Value])</f>
        <v>15315</v>
      </c>
      <c r="AB108" s="19" t="e">
        <f>IF(myData[[#This Row],[Week num]]=bestWeek,myData[[#This Row],[Value]],NA())</f>
        <v>#N/A</v>
      </c>
      <c r="AC108" s="19" t="e">
        <f>IF(myData[[#This Row],[Month Num]]=bestMonth,myData[[#This Row],[Value]],NA())</f>
        <v>#N/A</v>
      </c>
      <c r="AD108" s="19" t="e">
        <f>IF(OR(myData[[#This Row],[Date]]=AD$3,myData[[#This Row],[Date]]=AD$4),myData[[#This Row],[Value]],NA())</f>
        <v>#N/A</v>
      </c>
      <c r="AE108" s="19" t="e">
        <f>IF(OR(myData[[#This Row],[Date]]=AE$3,myData[[#This Row],[Date]]=AE$4),myData[[#This Row],[Value]],NA())</f>
        <v>#N/A</v>
      </c>
    </row>
    <row r="109" spans="22:31" x14ac:dyDescent="0.25">
      <c r="V109" s="18">
        <v>41193</v>
      </c>
      <c r="W109" s="21">
        <v>522</v>
      </c>
      <c r="X109" s="20" t="str">
        <f>WEEKNUM(myData[[#This Row],[Date]])&amp;"-"&amp;YEAR(myData[[#This Row],[Date]])</f>
        <v>41-2012</v>
      </c>
      <c r="Y109" s="19">
        <f>SUMIF(myData[Week num],myData[[#This Row],[Week num]],myData[Value])</f>
        <v>3520</v>
      </c>
      <c r="Z109" s="20" t="str">
        <f>MONTH(myData[[#This Row],[Date]])&amp;"-"&amp;YEAR(myData[[#This Row],[Date]])</f>
        <v>10-2012</v>
      </c>
      <c r="AA109" s="19">
        <f>SUMIF(myData[Month Num],myData[[#This Row],[Month Num]],myData[Value])</f>
        <v>15315</v>
      </c>
      <c r="AB109" s="19" t="e">
        <f>IF(myData[[#This Row],[Week num]]=bestWeek,myData[[#This Row],[Value]],NA())</f>
        <v>#N/A</v>
      </c>
      <c r="AC109" s="19" t="e">
        <f>IF(myData[[#This Row],[Month Num]]=bestMonth,myData[[#This Row],[Value]],NA())</f>
        <v>#N/A</v>
      </c>
      <c r="AD109" s="19" t="e">
        <f>IF(OR(myData[[#This Row],[Date]]=AD$3,myData[[#This Row],[Date]]=AD$4),myData[[#This Row],[Value]],NA())</f>
        <v>#N/A</v>
      </c>
      <c r="AE109" s="19" t="e">
        <f>IF(OR(myData[[#This Row],[Date]]=AE$3,myData[[#This Row],[Date]]=AE$4),myData[[#This Row],[Value]],NA())</f>
        <v>#N/A</v>
      </c>
    </row>
    <row r="110" spans="22:31" x14ac:dyDescent="0.25">
      <c r="V110" s="18">
        <v>41194</v>
      </c>
      <c r="W110" s="22">
        <v>536</v>
      </c>
      <c r="X110" s="20" t="str">
        <f>WEEKNUM(myData[[#This Row],[Date]])&amp;"-"&amp;YEAR(myData[[#This Row],[Date]])</f>
        <v>41-2012</v>
      </c>
      <c r="Y110" s="19">
        <f>SUMIF(myData[Week num],myData[[#This Row],[Week num]],myData[Value])</f>
        <v>3520</v>
      </c>
      <c r="Z110" s="20" t="str">
        <f>MONTH(myData[[#This Row],[Date]])&amp;"-"&amp;YEAR(myData[[#This Row],[Date]])</f>
        <v>10-2012</v>
      </c>
      <c r="AA110" s="19">
        <f>SUMIF(myData[Month Num],myData[[#This Row],[Month Num]],myData[Value])</f>
        <v>15315</v>
      </c>
      <c r="AB110" s="19" t="e">
        <f>IF(myData[[#This Row],[Week num]]=bestWeek,myData[[#This Row],[Value]],NA())</f>
        <v>#N/A</v>
      </c>
      <c r="AC110" s="19" t="e">
        <f>IF(myData[[#This Row],[Month Num]]=bestMonth,myData[[#This Row],[Value]],NA())</f>
        <v>#N/A</v>
      </c>
      <c r="AD110" s="19" t="e">
        <f>IF(OR(myData[[#This Row],[Date]]=AD$3,myData[[#This Row],[Date]]=AD$4),myData[[#This Row],[Value]],NA())</f>
        <v>#N/A</v>
      </c>
      <c r="AE110" s="19" t="e">
        <f>IF(OR(myData[[#This Row],[Date]]=AE$3,myData[[#This Row],[Date]]=AE$4),myData[[#This Row],[Value]],NA())</f>
        <v>#N/A</v>
      </c>
    </row>
    <row r="111" spans="22:31" x14ac:dyDescent="0.25">
      <c r="V111" s="18">
        <v>41195</v>
      </c>
      <c r="W111" s="21">
        <v>471</v>
      </c>
      <c r="X111" s="20" t="str">
        <f>WEEKNUM(myData[[#This Row],[Date]])&amp;"-"&amp;YEAR(myData[[#This Row],[Date]])</f>
        <v>41-2012</v>
      </c>
      <c r="Y111" s="19">
        <f>SUMIF(myData[Week num],myData[[#This Row],[Week num]],myData[Value])</f>
        <v>3520</v>
      </c>
      <c r="Z111" s="20" t="str">
        <f>MONTH(myData[[#This Row],[Date]])&amp;"-"&amp;YEAR(myData[[#This Row],[Date]])</f>
        <v>10-2012</v>
      </c>
      <c r="AA111" s="19">
        <f>SUMIF(myData[Month Num],myData[[#This Row],[Month Num]],myData[Value])</f>
        <v>15315</v>
      </c>
      <c r="AB111" s="19" t="e">
        <f>IF(myData[[#This Row],[Week num]]=bestWeek,myData[[#This Row],[Value]],NA())</f>
        <v>#N/A</v>
      </c>
      <c r="AC111" s="19" t="e">
        <f>IF(myData[[#This Row],[Month Num]]=bestMonth,myData[[#This Row],[Value]],NA())</f>
        <v>#N/A</v>
      </c>
      <c r="AD111" s="19" t="e">
        <f>IF(OR(myData[[#This Row],[Date]]=AD$3,myData[[#This Row],[Date]]=AD$4),myData[[#This Row],[Value]],NA())</f>
        <v>#N/A</v>
      </c>
      <c r="AE111" s="19" t="e">
        <f>IF(OR(myData[[#This Row],[Date]]=AE$3,myData[[#This Row],[Date]]=AE$4),myData[[#This Row],[Value]],NA())</f>
        <v>#N/A</v>
      </c>
    </row>
    <row r="112" spans="22:31" x14ac:dyDescent="0.25">
      <c r="V112" s="18">
        <v>41196</v>
      </c>
      <c r="W112" s="22">
        <v>477</v>
      </c>
      <c r="X112" s="20" t="str">
        <f>WEEKNUM(myData[[#This Row],[Date]])&amp;"-"&amp;YEAR(myData[[#This Row],[Date]])</f>
        <v>42-2012</v>
      </c>
      <c r="Y112" s="19">
        <f>SUMIF(myData[Week num],myData[[#This Row],[Week num]],myData[Value])</f>
        <v>3425</v>
      </c>
      <c r="Z112" s="20" t="str">
        <f>MONTH(myData[[#This Row],[Date]])&amp;"-"&amp;YEAR(myData[[#This Row],[Date]])</f>
        <v>10-2012</v>
      </c>
      <c r="AA112" s="19">
        <f>SUMIF(myData[Month Num],myData[[#This Row],[Month Num]],myData[Value])</f>
        <v>15315</v>
      </c>
      <c r="AB112" s="19" t="e">
        <f>IF(myData[[#This Row],[Week num]]=bestWeek,myData[[#This Row],[Value]],NA())</f>
        <v>#N/A</v>
      </c>
      <c r="AC112" s="19" t="e">
        <f>IF(myData[[#This Row],[Month Num]]=bestMonth,myData[[#This Row],[Value]],NA())</f>
        <v>#N/A</v>
      </c>
      <c r="AD112" s="19" t="e">
        <f>IF(OR(myData[[#This Row],[Date]]=AD$3,myData[[#This Row],[Date]]=AD$4),myData[[#This Row],[Value]],NA())</f>
        <v>#N/A</v>
      </c>
      <c r="AE112" s="19" t="e">
        <f>IF(OR(myData[[#This Row],[Date]]=AE$3,myData[[#This Row],[Date]]=AE$4),myData[[#This Row],[Value]],NA())</f>
        <v>#N/A</v>
      </c>
    </row>
    <row r="113" spans="22:31" x14ac:dyDescent="0.25">
      <c r="V113" s="18">
        <v>41197</v>
      </c>
      <c r="W113" s="21">
        <v>478</v>
      </c>
      <c r="X113" s="20" t="str">
        <f>WEEKNUM(myData[[#This Row],[Date]])&amp;"-"&amp;YEAR(myData[[#This Row],[Date]])</f>
        <v>42-2012</v>
      </c>
      <c r="Y113" s="19">
        <f>SUMIF(myData[Week num],myData[[#This Row],[Week num]],myData[Value])</f>
        <v>3425</v>
      </c>
      <c r="Z113" s="20" t="str">
        <f>MONTH(myData[[#This Row],[Date]])&amp;"-"&amp;YEAR(myData[[#This Row],[Date]])</f>
        <v>10-2012</v>
      </c>
      <c r="AA113" s="19">
        <f>SUMIF(myData[Month Num],myData[[#This Row],[Month Num]],myData[Value])</f>
        <v>15315</v>
      </c>
      <c r="AB113" s="19" t="e">
        <f>IF(myData[[#This Row],[Week num]]=bestWeek,myData[[#This Row],[Value]],NA())</f>
        <v>#N/A</v>
      </c>
      <c r="AC113" s="19" t="e">
        <f>IF(myData[[#This Row],[Month Num]]=bestMonth,myData[[#This Row],[Value]],NA())</f>
        <v>#N/A</v>
      </c>
      <c r="AD113" s="19" t="e">
        <f>IF(OR(myData[[#This Row],[Date]]=AD$3,myData[[#This Row],[Date]]=AD$4),myData[[#This Row],[Value]],NA())</f>
        <v>#N/A</v>
      </c>
      <c r="AE113" s="19" t="e">
        <f>IF(OR(myData[[#This Row],[Date]]=AE$3,myData[[#This Row],[Date]]=AE$4),myData[[#This Row],[Value]],NA())</f>
        <v>#N/A</v>
      </c>
    </row>
    <row r="114" spans="22:31" x14ac:dyDescent="0.25">
      <c r="V114" s="18">
        <v>41198</v>
      </c>
      <c r="W114" s="22">
        <v>492</v>
      </c>
      <c r="X114" s="20" t="str">
        <f>WEEKNUM(myData[[#This Row],[Date]])&amp;"-"&amp;YEAR(myData[[#This Row],[Date]])</f>
        <v>42-2012</v>
      </c>
      <c r="Y114" s="19">
        <f>SUMIF(myData[Week num],myData[[#This Row],[Week num]],myData[Value])</f>
        <v>3425</v>
      </c>
      <c r="Z114" s="20" t="str">
        <f>MONTH(myData[[#This Row],[Date]])&amp;"-"&amp;YEAR(myData[[#This Row],[Date]])</f>
        <v>10-2012</v>
      </c>
      <c r="AA114" s="19">
        <f>SUMIF(myData[Month Num],myData[[#This Row],[Month Num]],myData[Value])</f>
        <v>15315</v>
      </c>
      <c r="AB114" s="19" t="e">
        <f>IF(myData[[#This Row],[Week num]]=bestWeek,myData[[#This Row],[Value]],NA())</f>
        <v>#N/A</v>
      </c>
      <c r="AC114" s="19" t="e">
        <f>IF(myData[[#This Row],[Month Num]]=bestMonth,myData[[#This Row],[Value]],NA())</f>
        <v>#N/A</v>
      </c>
      <c r="AD114" s="19" t="e">
        <f>IF(OR(myData[[#This Row],[Date]]=AD$3,myData[[#This Row],[Date]]=AD$4),myData[[#This Row],[Value]],NA())</f>
        <v>#N/A</v>
      </c>
      <c r="AE114" s="19" t="e">
        <f>IF(OR(myData[[#This Row],[Date]]=AE$3,myData[[#This Row],[Date]]=AE$4),myData[[#This Row],[Value]],NA())</f>
        <v>#N/A</v>
      </c>
    </row>
    <row r="115" spans="22:31" x14ac:dyDescent="0.25">
      <c r="V115" s="18">
        <v>41199</v>
      </c>
      <c r="W115" s="21">
        <v>473</v>
      </c>
      <c r="X115" s="20" t="str">
        <f>WEEKNUM(myData[[#This Row],[Date]])&amp;"-"&amp;YEAR(myData[[#This Row],[Date]])</f>
        <v>42-2012</v>
      </c>
      <c r="Y115" s="19">
        <f>SUMIF(myData[Week num],myData[[#This Row],[Week num]],myData[Value])</f>
        <v>3425</v>
      </c>
      <c r="Z115" s="20" t="str">
        <f>MONTH(myData[[#This Row],[Date]])&amp;"-"&amp;YEAR(myData[[#This Row],[Date]])</f>
        <v>10-2012</v>
      </c>
      <c r="AA115" s="19">
        <f>SUMIF(myData[Month Num],myData[[#This Row],[Month Num]],myData[Value])</f>
        <v>15315</v>
      </c>
      <c r="AB115" s="19" t="e">
        <f>IF(myData[[#This Row],[Week num]]=bestWeek,myData[[#This Row],[Value]],NA())</f>
        <v>#N/A</v>
      </c>
      <c r="AC115" s="19" t="e">
        <f>IF(myData[[#This Row],[Month Num]]=bestMonth,myData[[#This Row],[Value]],NA())</f>
        <v>#N/A</v>
      </c>
      <c r="AD115" s="19" t="e">
        <f>IF(OR(myData[[#This Row],[Date]]=AD$3,myData[[#This Row],[Date]]=AD$4),myData[[#This Row],[Value]],NA())</f>
        <v>#N/A</v>
      </c>
      <c r="AE115" s="19" t="e">
        <f>IF(OR(myData[[#This Row],[Date]]=AE$3,myData[[#This Row],[Date]]=AE$4),myData[[#This Row],[Value]],NA())</f>
        <v>#N/A</v>
      </c>
    </row>
    <row r="116" spans="22:31" x14ac:dyDescent="0.25">
      <c r="V116" s="18">
        <v>41200</v>
      </c>
      <c r="W116" s="22">
        <v>518</v>
      </c>
      <c r="X116" s="20" t="str">
        <f>WEEKNUM(myData[[#This Row],[Date]])&amp;"-"&amp;YEAR(myData[[#This Row],[Date]])</f>
        <v>42-2012</v>
      </c>
      <c r="Y116" s="19">
        <f>SUMIF(myData[Week num],myData[[#This Row],[Week num]],myData[Value])</f>
        <v>3425</v>
      </c>
      <c r="Z116" s="20" t="str">
        <f>MONTH(myData[[#This Row],[Date]])&amp;"-"&amp;YEAR(myData[[#This Row],[Date]])</f>
        <v>10-2012</v>
      </c>
      <c r="AA116" s="19">
        <f>SUMIF(myData[Month Num],myData[[#This Row],[Month Num]],myData[Value])</f>
        <v>15315</v>
      </c>
      <c r="AB116" s="19" t="e">
        <f>IF(myData[[#This Row],[Week num]]=bestWeek,myData[[#This Row],[Value]],NA())</f>
        <v>#N/A</v>
      </c>
      <c r="AC116" s="19" t="e">
        <f>IF(myData[[#This Row],[Month Num]]=bestMonth,myData[[#This Row],[Value]],NA())</f>
        <v>#N/A</v>
      </c>
      <c r="AD116" s="19" t="e">
        <f>IF(OR(myData[[#This Row],[Date]]=AD$3,myData[[#This Row],[Date]]=AD$4),myData[[#This Row],[Value]],NA())</f>
        <v>#N/A</v>
      </c>
      <c r="AE116" s="19" t="e">
        <f>IF(OR(myData[[#This Row],[Date]]=AE$3,myData[[#This Row],[Date]]=AE$4),myData[[#This Row],[Value]],NA())</f>
        <v>#N/A</v>
      </c>
    </row>
    <row r="117" spans="22:31" x14ac:dyDescent="0.25">
      <c r="V117" s="18">
        <v>41201</v>
      </c>
      <c r="W117" s="21">
        <v>485</v>
      </c>
      <c r="X117" s="20" t="str">
        <f>WEEKNUM(myData[[#This Row],[Date]])&amp;"-"&amp;YEAR(myData[[#This Row],[Date]])</f>
        <v>42-2012</v>
      </c>
      <c r="Y117" s="19">
        <f>SUMIF(myData[Week num],myData[[#This Row],[Week num]],myData[Value])</f>
        <v>3425</v>
      </c>
      <c r="Z117" s="20" t="str">
        <f>MONTH(myData[[#This Row],[Date]])&amp;"-"&amp;YEAR(myData[[#This Row],[Date]])</f>
        <v>10-2012</v>
      </c>
      <c r="AA117" s="19">
        <f>SUMIF(myData[Month Num],myData[[#This Row],[Month Num]],myData[Value])</f>
        <v>15315</v>
      </c>
      <c r="AB117" s="19" t="e">
        <f>IF(myData[[#This Row],[Week num]]=bestWeek,myData[[#This Row],[Value]],NA())</f>
        <v>#N/A</v>
      </c>
      <c r="AC117" s="19" t="e">
        <f>IF(myData[[#This Row],[Month Num]]=bestMonth,myData[[#This Row],[Value]],NA())</f>
        <v>#N/A</v>
      </c>
      <c r="AD117" s="19" t="e">
        <f>IF(OR(myData[[#This Row],[Date]]=AD$3,myData[[#This Row],[Date]]=AD$4),myData[[#This Row],[Value]],NA())</f>
        <v>#N/A</v>
      </c>
      <c r="AE117" s="19" t="e">
        <f>IF(OR(myData[[#This Row],[Date]]=AE$3,myData[[#This Row],[Date]]=AE$4),myData[[#This Row],[Value]],NA())</f>
        <v>#N/A</v>
      </c>
    </row>
    <row r="118" spans="22:31" x14ac:dyDescent="0.25">
      <c r="V118" s="18">
        <v>41202</v>
      </c>
      <c r="W118" s="22">
        <v>502</v>
      </c>
      <c r="X118" s="20" t="str">
        <f>WEEKNUM(myData[[#This Row],[Date]])&amp;"-"&amp;YEAR(myData[[#This Row],[Date]])</f>
        <v>42-2012</v>
      </c>
      <c r="Y118" s="19">
        <f>SUMIF(myData[Week num],myData[[#This Row],[Week num]],myData[Value])</f>
        <v>3425</v>
      </c>
      <c r="Z118" s="20" t="str">
        <f>MONTH(myData[[#This Row],[Date]])&amp;"-"&amp;YEAR(myData[[#This Row],[Date]])</f>
        <v>10-2012</v>
      </c>
      <c r="AA118" s="19">
        <f>SUMIF(myData[Month Num],myData[[#This Row],[Month Num]],myData[Value])</f>
        <v>15315</v>
      </c>
      <c r="AB118" s="19" t="e">
        <f>IF(myData[[#This Row],[Week num]]=bestWeek,myData[[#This Row],[Value]],NA())</f>
        <v>#N/A</v>
      </c>
      <c r="AC118" s="19" t="e">
        <f>IF(myData[[#This Row],[Month Num]]=bestMonth,myData[[#This Row],[Value]],NA())</f>
        <v>#N/A</v>
      </c>
      <c r="AD118" s="19" t="e">
        <f>IF(OR(myData[[#This Row],[Date]]=AD$3,myData[[#This Row],[Date]]=AD$4),myData[[#This Row],[Value]],NA())</f>
        <v>#N/A</v>
      </c>
      <c r="AE118" s="19" t="e">
        <f>IF(OR(myData[[#This Row],[Date]]=AE$3,myData[[#This Row],[Date]]=AE$4),myData[[#This Row],[Value]],NA())</f>
        <v>#N/A</v>
      </c>
    </row>
    <row r="119" spans="22:31" x14ac:dyDescent="0.25">
      <c r="V119" s="18">
        <v>41203</v>
      </c>
      <c r="W119" s="21">
        <v>448</v>
      </c>
      <c r="X119" s="20" t="str">
        <f>WEEKNUM(myData[[#This Row],[Date]])&amp;"-"&amp;YEAR(myData[[#This Row],[Date]])</f>
        <v>43-2012</v>
      </c>
      <c r="Y119" s="19">
        <f>SUMIF(myData[Week num],myData[[#This Row],[Week num]],myData[Value])</f>
        <v>3411</v>
      </c>
      <c r="Z119" s="20" t="str">
        <f>MONTH(myData[[#This Row],[Date]])&amp;"-"&amp;YEAR(myData[[#This Row],[Date]])</f>
        <v>10-2012</v>
      </c>
      <c r="AA119" s="19">
        <f>SUMIF(myData[Month Num],myData[[#This Row],[Month Num]],myData[Value])</f>
        <v>15315</v>
      </c>
      <c r="AB119" s="19" t="e">
        <f>IF(myData[[#This Row],[Week num]]=bestWeek,myData[[#This Row],[Value]],NA())</f>
        <v>#N/A</v>
      </c>
      <c r="AC119" s="19" t="e">
        <f>IF(myData[[#This Row],[Month Num]]=bestMonth,myData[[#This Row],[Value]],NA())</f>
        <v>#N/A</v>
      </c>
      <c r="AD119" s="19" t="e">
        <f>IF(OR(myData[[#This Row],[Date]]=AD$3,myData[[#This Row],[Date]]=AD$4),myData[[#This Row],[Value]],NA())</f>
        <v>#N/A</v>
      </c>
      <c r="AE119" s="19" t="e">
        <f>IF(OR(myData[[#This Row],[Date]]=AE$3,myData[[#This Row],[Date]]=AE$4),myData[[#This Row],[Value]],NA())</f>
        <v>#N/A</v>
      </c>
    </row>
    <row r="120" spans="22:31" x14ac:dyDescent="0.25">
      <c r="V120" s="18">
        <v>41204</v>
      </c>
      <c r="W120" s="22">
        <v>504</v>
      </c>
      <c r="X120" s="20" t="str">
        <f>WEEKNUM(myData[[#This Row],[Date]])&amp;"-"&amp;YEAR(myData[[#This Row],[Date]])</f>
        <v>43-2012</v>
      </c>
      <c r="Y120" s="19">
        <f>SUMIF(myData[Week num],myData[[#This Row],[Week num]],myData[Value])</f>
        <v>3411</v>
      </c>
      <c r="Z120" s="20" t="str">
        <f>MONTH(myData[[#This Row],[Date]])&amp;"-"&amp;YEAR(myData[[#This Row],[Date]])</f>
        <v>10-2012</v>
      </c>
      <c r="AA120" s="19">
        <f>SUMIF(myData[Month Num],myData[[#This Row],[Month Num]],myData[Value])</f>
        <v>15315</v>
      </c>
      <c r="AB120" s="19" t="e">
        <f>IF(myData[[#This Row],[Week num]]=bestWeek,myData[[#This Row],[Value]],NA())</f>
        <v>#N/A</v>
      </c>
      <c r="AC120" s="19" t="e">
        <f>IF(myData[[#This Row],[Month Num]]=bestMonth,myData[[#This Row],[Value]],NA())</f>
        <v>#N/A</v>
      </c>
      <c r="AD120" s="19" t="e">
        <f>IF(OR(myData[[#This Row],[Date]]=AD$3,myData[[#This Row],[Date]]=AD$4),myData[[#This Row],[Value]],NA())</f>
        <v>#N/A</v>
      </c>
      <c r="AE120" s="19" t="e">
        <f>IF(OR(myData[[#This Row],[Date]]=AE$3,myData[[#This Row],[Date]]=AE$4),myData[[#This Row],[Value]],NA())</f>
        <v>#N/A</v>
      </c>
    </row>
    <row r="121" spans="22:31" x14ac:dyDescent="0.25">
      <c r="V121" s="18">
        <v>41205</v>
      </c>
      <c r="W121" s="21">
        <v>492</v>
      </c>
      <c r="X121" s="20" t="str">
        <f>WEEKNUM(myData[[#This Row],[Date]])&amp;"-"&amp;YEAR(myData[[#This Row],[Date]])</f>
        <v>43-2012</v>
      </c>
      <c r="Y121" s="19">
        <f>SUMIF(myData[Week num],myData[[#This Row],[Week num]],myData[Value])</f>
        <v>3411</v>
      </c>
      <c r="Z121" s="20" t="str">
        <f>MONTH(myData[[#This Row],[Date]])&amp;"-"&amp;YEAR(myData[[#This Row],[Date]])</f>
        <v>10-2012</v>
      </c>
      <c r="AA121" s="19">
        <f>SUMIF(myData[Month Num],myData[[#This Row],[Month Num]],myData[Value])</f>
        <v>15315</v>
      </c>
      <c r="AB121" s="19" t="e">
        <f>IF(myData[[#This Row],[Week num]]=bestWeek,myData[[#This Row],[Value]],NA())</f>
        <v>#N/A</v>
      </c>
      <c r="AC121" s="19" t="e">
        <f>IF(myData[[#This Row],[Month Num]]=bestMonth,myData[[#This Row],[Value]],NA())</f>
        <v>#N/A</v>
      </c>
      <c r="AD121" s="19" t="e">
        <f>IF(OR(myData[[#This Row],[Date]]=AD$3,myData[[#This Row],[Date]]=AD$4),myData[[#This Row],[Value]],NA())</f>
        <v>#N/A</v>
      </c>
      <c r="AE121" s="19" t="e">
        <f>IF(OR(myData[[#This Row],[Date]]=AE$3,myData[[#This Row],[Date]]=AE$4),myData[[#This Row],[Value]],NA())</f>
        <v>#N/A</v>
      </c>
    </row>
    <row r="122" spans="22:31" x14ac:dyDescent="0.25">
      <c r="V122" s="18">
        <v>41206</v>
      </c>
      <c r="W122" s="22">
        <v>503</v>
      </c>
      <c r="X122" s="20" t="str">
        <f>WEEKNUM(myData[[#This Row],[Date]])&amp;"-"&amp;YEAR(myData[[#This Row],[Date]])</f>
        <v>43-2012</v>
      </c>
      <c r="Y122" s="19">
        <f>SUMIF(myData[Week num],myData[[#This Row],[Week num]],myData[Value])</f>
        <v>3411</v>
      </c>
      <c r="Z122" s="20" t="str">
        <f>MONTH(myData[[#This Row],[Date]])&amp;"-"&amp;YEAR(myData[[#This Row],[Date]])</f>
        <v>10-2012</v>
      </c>
      <c r="AA122" s="19">
        <f>SUMIF(myData[Month Num],myData[[#This Row],[Month Num]],myData[Value])</f>
        <v>15315</v>
      </c>
      <c r="AB122" s="19" t="e">
        <f>IF(myData[[#This Row],[Week num]]=bestWeek,myData[[#This Row],[Value]],NA())</f>
        <v>#N/A</v>
      </c>
      <c r="AC122" s="19" t="e">
        <f>IF(myData[[#This Row],[Month Num]]=bestMonth,myData[[#This Row],[Value]],NA())</f>
        <v>#N/A</v>
      </c>
      <c r="AD122" s="19" t="e">
        <f>IF(OR(myData[[#This Row],[Date]]=AD$3,myData[[#This Row],[Date]]=AD$4),myData[[#This Row],[Value]],NA())</f>
        <v>#N/A</v>
      </c>
      <c r="AE122" s="19" t="e">
        <f>IF(OR(myData[[#This Row],[Date]]=AE$3,myData[[#This Row],[Date]]=AE$4),myData[[#This Row],[Value]],NA())</f>
        <v>#N/A</v>
      </c>
    </row>
    <row r="123" spans="22:31" x14ac:dyDescent="0.25">
      <c r="V123" s="18">
        <v>41207</v>
      </c>
      <c r="W123" s="21">
        <v>490</v>
      </c>
      <c r="X123" s="20" t="str">
        <f>WEEKNUM(myData[[#This Row],[Date]])&amp;"-"&amp;YEAR(myData[[#This Row],[Date]])</f>
        <v>43-2012</v>
      </c>
      <c r="Y123" s="19">
        <f>SUMIF(myData[Week num],myData[[#This Row],[Week num]],myData[Value])</f>
        <v>3411</v>
      </c>
      <c r="Z123" s="20" t="str">
        <f>MONTH(myData[[#This Row],[Date]])&amp;"-"&amp;YEAR(myData[[#This Row],[Date]])</f>
        <v>10-2012</v>
      </c>
      <c r="AA123" s="19">
        <f>SUMIF(myData[Month Num],myData[[#This Row],[Month Num]],myData[Value])</f>
        <v>15315</v>
      </c>
      <c r="AB123" s="19" t="e">
        <f>IF(myData[[#This Row],[Week num]]=bestWeek,myData[[#This Row],[Value]],NA())</f>
        <v>#N/A</v>
      </c>
      <c r="AC123" s="19" t="e">
        <f>IF(myData[[#This Row],[Month Num]]=bestMonth,myData[[#This Row],[Value]],NA())</f>
        <v>#N/A</v>
      </c>
      <c r="AD123" s="19" t="e">
        <f>IF(OR(myData[[#This Row],[Date]]=AD$3,myData[[#This Row],[Date]]=AD$4),myData[[#This Row],[Value]],NA())</f>
        <v>#N/A</v>
      </c>
      <c r="AE123" s="19" t="e">
        <f>IF(OR(myData[[#This Row],[Date]]=AE$3,myData[[#This Row],[Date]]=AE$4),myData[[#This Row],[Value]],NA())</f>
        <v>#N/A</v>
      </c>
    </row>
    <row r="124" spans="22:31" x14ac:dyDescent="0.25">
      <c r="V124" s="18">
        <v>41208</v>
      </c>
      <c r="W124" s="22">
        <v>489</v>
      </c>
      <c r="X124" s="20" t="str">
        <f>WEEKNUM(myData[[#This Row],[Date]])&amp;"-"&amp;YEAR(myData[[#This Row],[Date]])</f>
        <v>43-2012</v>
      </c>
      <c r="Y124" s="19">
        <f>SUMIF(myData[Week num],myData[[#This Row],[Week num]],myData[Value])</f>
        <v>3411</v>
      </c>
      <c r="Z124" s="20" t="str">
        <f>MONTH(myData[[#This Row],[Date]])&amp;"-"&amp;YEAR(myData[[#This Row],[Date]])</f>
        <v>10-2012</v>
      </c>
      <c r="AA124" s="19">
        <f>SUMIF(myData[Month Num],myData[[#This Row],[Month Num]],myData[Value])</f>
        <v>15315</v>
      </c>
      <c r="AB124" s="19" t="e">
        <f>IF(myData[[#This Row],[Week num]]=bestWeek,myData[[#This Row],[Value]],NA())</f>
        <v>#N/A</v>
      </c>
      <c r="AC124" s="19" t="e">
        <f>IF(myData[[#This Row],[Month Num]]=bestMonth,myData[[#This Row],[Value]],NA())</f>
        <v>#N/A</v>
      </c>
      <c r="AD124" s="19" t="e">
        <f>IF(OR(myData[[#This Row],[Date]]=AD$3,myData[[#This Row],[Date]]=AD$4),myData[[#This Row],[Value]],NA())</f>
        <v>#N/A</v>
      </c>
      <c r="AE124" s="19" t="e">
        <f>IF(OR(myData[[#This Row],[Date]]=AE$3,myData[[#This Row],[Date]]=AE$4),myData[[#This Row],[Value]],NA())</f>
        <v>#N/A</v>
      </c>
    </row>
    <row r="125" spans="22:31" x14ac:dyDescent="0.25">
      <c r="V125" s="18">
        <v>41209</v>
      </c>
      <c r="W125" s="21">
        <v>485</v>
      </c>
      <c r="X125" s="20" t="str">
        <f>WEEKNUM(myData[[#This Row],[Date]])&amp;"-"&amp;YEAR(myData[[#This Row],[Date]])</f>
        <v>43-2012</v>
      </c>
      <c r="Y125" s="19">
        <f>SUMIF(myData[Week num],myData[[#This Row],[Week num]],myData[Value])</f>
        <v>3411</v>
      </c>
      <c r="Z125" s="20" t="str">
        <f>MONTH(myData[[#This Row],[Date]])&amp;"-"&amp;YEAR(myData[[#This Row],[Date]])</f>
        <v>10-2012</v>
      </c>
      <c r="AA125" s="19">
        <f>SUMIF(myData[Month Num],myData[[#This Row],[Month Num]],myData[Value])</f>
        <v>15315</v>
      </c>
      <c r="AB125" s="19" t="e">
        <f>IF(myData[[#This Row],[Week num]]=bestWeek,myData[[#This Row],[Value]],NA())</f>
        <v>#N/A</v>
      </c>
      <c r="AC125" s="19" t="e">
        <f>IF(myData[[#This Row],[Month Num]]=bestMonth,myData[[#This Row],[Value]],NA())</f>
        <v>#N/A</v>
      </c>
      <c r="AD125" s="19" t="e">
        <f>IF(OR(myData[[#This Row],[Date]]=AD$3,myData[[#This Row],[Date]]=AD$4),myData[[#This Row],[Value]],NA())</f>
        <v>#N/A</v>
      </c>
      <c r="AE125" s="19" t="e">
        <f>IF(OR(myData[[#This Row],[Date]]=AE$3,myData[[#This Row],[Date]]=AE$4),myData[[#This Row],[Value]],NA())</f>
        <v>#N/A</v>
      </c>
    </row>
    <row r="126" spans="22:31" x14ac:dyDescent="0.25">
      <c r="V126" s="18">
        <v>41210</v>
      </c>
      <c r="W126" s="22">
        <v>503</v>
      </c>
      <c r="X126" s="20" t="str">
        <f>WEEKNUM(myData[[#This Row],[Date]])&amp;"-"&amp;YEAR(myData[[#This Row],[Date]])</f>
        <v>44-2012</v>
      </c>
      <c r="Y126" s="19">
        <f>SUMIF(myData[Week num],myData[[#This Row],[Week num]],myData[Value])</f>
        <v>3485</v>
      </c>
      <c r="Z126" s="20" t="str">
        <f>MONTH(myData[[#This Row],[Date]])&amp;"-"&amp;YEAR(myData[[#This Row],[Date]])</f>
        <v>10-2012</v>
      </c>
      <c r="AA126" s="19">
        <f>SUMIF(myData[Month Num],myData[[#This Row],[Month Num]],myData[Value])</f>
        <v>15315</v>
      </c>
      <c r="AB126" s="19" t="e">
        <f>IF(myData[[#This Row],[Week num]]=bestWeek,myData[[#This Row],[Value]],NA())</f>
        <v>#N/A</v>
      </c>
      <c r="AC126" s="19" t="e">
        <f>IF(myData[[#This Row],[Month Num]]=bestMonth,myData[[#This Row],[Value]],NA())</f>
        <v>#N/A</v>
      </c>
      <c r="AD126" s="19" t="e">
        <f>IF(OR(myData[[#This Row],[Date]]=AD$3,myData[[#This Row],[Date]]=AD$4),myData[[#This Row],[Value]],NA())</f>
        <v>#N/A</v>
      </c>
      <c r="AE126" s="19" t="e">
        <f>IF(OR(myData[[#This Row],[Date]]=AE$3,myData[[#This Row],[Date]]=AE$4),myData[[#This Row],[Value]],NA())</f>
        <v>#N/A</v>
      </c>
    </row>
    <row r="127" spans="22:31" x14ac:dyDescent="0.25">
      <c r="V127" s="18">
        <v>41211</v>
      </c>
      <c r="W127" s="21">
        <v>513</v>
      </c>
      <c r="X127" s="20" t="str">
        <f>WEEKNUM(myData[[#This Row],[Date]])&amp;"-"&amp;YEAR(myData[[#This Row],[Date]])</f>
        <v>44-2012</v>
      </c>
      <c r="Y127" s="19">
        <f>SUMIF(myData[Week num],myData[[#This Row],[Week num]],myData[Value])</f>
        <v>3485</v>
      </c>
      <c r="Z127" s="20" t="str">
        <f>MONTH(myData[[#This Row],[Date]])&amp;"-"&amp;YEAR(myData[[#This Row],[Date]])</f>
        <v>10-2012</v>
      </c>
      <c r="AA127" s="19">
        <f>SUMIF(myData[Month Num],myData[[#This Row],[Month Num]],myData[Value])</f>
        <v>15315</v>
      </c>
      <c r="AB127" s="19" t="e">
        <f>IF(myData[[#This Row],[Week num]]=bestWeek,myData[[#This Row],[Value]],NA())</f>
        <v>#N/A</v>
      </c>
      <c r="AC127" s="19" t="e">
        <f>IF(myData[[#This Row],[Month Num]]=bestMonth,myData[[#This Row],[Value]],NA())</f>
        <v>#N/A</v>
      </c>
      <c r="AD127" s="19" t="e">
        <f>IF(OR(myData[[#This Row],[Date]]=AD$3,myData[[#This Row],[Date]]=AD$4),myData[[#This Row],[Value]],NA())</f>
        <v>#N/A</v>
      </c>
      <c r="AE127" s="19" t="e">
        <f>IF(OR(myData[[#This Row],[Date]]=AE$3,myData[[#This Row],[Date]]=AE$4),myData[[#This Row],[Value]],NA())</f>
        <v>#N/A</v>
      </c>
    </row>
    <row r="128" spans="22:31" x14ac:dyDescent="0.25">
      <c r="V128" s="18">
        <v>41212</v>
      </c>
      <c r="W128" s="22">
        <v>502</v>
      </c>
      <c r="X128" s="20" t="str">
        <f>WEEKNUM(myData[[#This Row],[Date]])&amp;"-"&amp;YEAR(myData[[#This Row],[Date]])</f>
        <v>44-2012</v>
      </c>
      <c r="Y128" s="19">
        <f>SUMIF(myData[Week num],myData[[#This Row],[Week num]],myData[Value])</f>
        <v>3485</v>
      </c>
      <c r="Z128" s="20" t="str">
        <f>MONTH(myData[[#This Row],[Date]])&amp;"-"&amp;YEAR(myData[[#This Row],[Date]])</f>
        <v>10-2012</v>
      </c>
      <c r="AA128" s="19">
        <f>SUMIF(myData[Month Num],myData[[#This Row],[Month Num]],myData[Value])</f>
        <v>15315</v>
      </c>
      <c r="AB128" s="19" t="e">
        <f>IF(myData[[#This Row],[Week num]]=bestWeek,myData[[#This Row],[Value]],NA())</f>
        <v>#N/A</v>
      </c>
      <c r="AC128" s="19" t="e">
        <f>IF(myData[[#This Row],[Month Num]]=bestMonth,myData[[#This Row],[Value]],NA())</f>
        <v>#N/A</v>
      </c>
      <c r="AD128" s="19" t="e">
        <f>IF(OR(myData[[#This Row],[Date]]=AD$3,myData[[#This Row],[Date]]=AD$4),myData[[#This Row],[Value]],NA())</f>
        <v>#N/A</v>
      </c>
      <c r="AE128" s="19" t="e">
        <f>IF(OR(myData[[#This Row],[Date]]=AE$3,myData[[#This Row],[Date]]=AE$4),myData[[#This Row],[Value]],NA())</f>
        <v>#N/A</v>
      </c>
    </row>
    <row r="129" spans="22:31" x14ac:dyDescent="0.25">
      <c r="V129" s="18">
        <v>41213</v>
      </c>
      <c r="W129" s="21">
        <v>512</v>
      </c>
      <c r="X129" s="20" t="str">
        <f>WEEKNUM(myData[[#This Row],[Date]])&amp;"-"&amp;YEAR(myData[[#This Row],[Date]])</f>
        <v>44-2012</v>
      </c>
      <c r="Y129" s="19">
        <f>SUMIF(myData[Week num],myData[[#This Row],[Week num]],myData[Value])</f>
        <v>3485</v>
      </c>
      <c r="Z129" s="20" t="str">
        <f>MONTH(myData[[#This Row],[Date]])&amp;"-"&amp;YEAR(myData[[#This Row],[Date]])</f>
        <v>10-2012</v>
      </c>
      <c r="AA129" s="19">
        <f>SUMIF(myData[Month Num],myData[[#This Row],[Month Num]],myData[Value])</f>
        <v>15315</v>
      </c>
      <c r="AB129" s="19" t="e">
        <f>IF(myData[[#This Row],[Week num]]=bestWeek,myData[[#This Row],[Value]],NA())</f>
        <v>#N/A</v>
      </c>
      <c r="AC129" s="19" t="e">
        <f>IF(myData[[#This Row],[Month Num]]=bestMonth,myData[[#This Row],[Value]],NA())</f>
        <v>#N/A</v>
      </c>
      <c r="AD129" s="19" t="e">
        <f>IF(OR(myData[[#This Row],[Date]]=AD$3,myData[[#This Row],[Date]]=AD$4),myData[[#This Row],[Value]],NA())</f>
        <v>#N/A</v>
      </c>
      <c r="AE129" s="19" t="e">
        <f>IF(OR(myData[[#This Row],[Date]]=AE$3,myData[[#This Row],[Date]]=AE$4),myData[[#This Row],[Value]],NA())</f>
        <v>#N/A</v>
      </c>
    </row>
    <row r="130" spans="22:31" x14ac:dyDescent="0.25">
      <c r="V130" s="18">
        <v>41214</v>
      </c>
      <c r="W130" s="22">
        <v>534</v>
      </c>
      <c r="X130" s="20" t="str">
        <f>WEEKNUM(myData[[#This Row],[Date]])&amp;"-"&amp;YEAR(myData[[#This Row],[Date]])</f>
        <v>44-2012</v>
      </c>
      <c r="Y130" s="19">
        <f>SUMIF(myData[Week num],myData[[#This Row],[Week num]],myData[Value])</f>
        <v>3485</v>
      </c>
      <c r="Z130" s="20" t="str">
        <f>MONTH(myData[[#This Row],[Date]])&amp;"-"&amp;YEAR(myData[[#This Row],[Date]])</f>
        <v>11-2012</v>
      </c>
      <c r="AA130" s="19">
        <f>SUMIF(myData[Month Num],myData[[#This Row],[Month Num]],myData[Value])</f>
        <v>15124</v>
      </c>
      <c r="AB130" s="19" t="e">
        <f>IF(myData[[#This Row],[Week num]]=bestWeek,myData[[#This Row],[Value]],NA())</f>
        <v>#N/A</v>
      </c>
      <c r="AC130" s="19" t="e">
        <f>IF(myData[[#This Row],[Month Num]]=bestMonth,myData[[#This Row],[Value]],NA())</f>
        <v>#N/A</v>
      </c>
      <c r="AD130" s="19" t="e">
        <f>IF(OR(myData[[#This Row],[Date]]=AD$3,myData[[#This Row],[Date]]=AD$4),myData[[#This Row],[Value]],NA())</f>
        <v>#N/A</v>
      </c>
      <c r="AE130" s="19" t="e">
        <f>IF(OR(myData[[#This Row],[Date]]=AE$3,myData[[#This Row],[Date]]=AE$4),myData[[#This Row],[Value]],NA())</f>
        <v>#N/A</v>
      </c>
    </row>
    <row r="131" spans="22:31" x14ac:dyDescent="0.25">
      <c r="V131" s="18">
        <v>41215</v>
      </c>
      <c r="W131" s="21">
        <v>480</v>
      </c>
      <c r="X131" s="20" t="str">
        <f>WEEKNUM(myData[[#This Row],[Date]])&amp;"-"&amp;YEAR(myData[[#This Row],[Date]])</f>
        <v>44-2012</v>
      </c>
      <c r="Y131" s="19">
        <f>SUMIF(myData[Week num],myData[[#This Row],[Week num]],myData[Value])</f>
        <v>3485</v>
      </c>
      <c r="Z131" s="20" t="str">
        <f>MONTH(myData[[#This Row],[Date]])&amp;"-"&amp;YEAR(myData[[#This Row],[Date]])</f>
        <v>11-2012</v>
      </c>
      <c r="AA131" s="19">
        <f>SUMIF(myData[Month Num],myData[[#This Row],[Month Num]],myData[Value])</f>
        <v>15124</v>
      </c>
      <c r="AB131" s="19" t="e">
        <f>IF(myData[[#This Row],[Week num]]=bestWeek,myData[[#This Row],[Value]],NA())</f>
        <v>#N/A</v>
      </c>
      <c r="AC131" s="19" t="e">
        <f>IF(myData[[#This Row],[Month Num]]=bestMonth,myData[[#This Row],[Value]],NA())</f>
        <v>#N/A</v>
      </c>
      <c r="AD131" s="19" t="e">
        <f>IF(OR(myData[[#This Row],[Date]]=AD$3,myData[[#This Row],[Date]]=AD$4),myData[[#This Row],[Value]],NA())</f>
        <v>#N/A</v>
      </c>
      <c r="AE131" s="19" t="e">
        <f>IF(OR(myData[[#This Row],[Date]]=AE$3,myData[[#This Row],[Date]]=AE$4),myData[[#This Row],[Value]],NA())</f>
        <v>#N/A</v>
      </c>
    </row>
    <row r="132" spans="22:31" x14ac:dyDescent="0.25">
      <c r="V132" s="18">
        <v>41216</v>
      </c>
      <c r="W132" s="22">
        <v>441</v>
      </c>
      <c r="X132" s="20" t="str">
        <f>WEEKNUM(myData[[#This Row],[Date]])&amp;"-"&amp;YEAR(myData[[#This Row],[Date]])</f>
        <v>44-2012</v>
      </c>
      <c r="Y132" s="19">
        <f>SUMIF(myData[Week num],myData[[#This Row],[Week num]],myData[Value])</f>
        <v>3485</v>
      </c>
      <c r="Z132" s="20" t="str">
        <f>MONTH(myData[[#This Row],[Date]])&amp;"-"&amp;YEAR(myData[[#This Row],[Date]])</f>
        <v>11-2012</v>
      </c>
      <c r="AA132" s="19">
        <f>SUMIF(myData[Month Num],myData[[#This Row],[Month Num]],myData[Value])</f>
        <v>15124</v>
      </c>
      <c r="AB132" s="19" t="e">
        <f>IF(myData[[#This Row],[Week num]]=bestWeek,myData[[#This Row],[Value]],NA())</f>
        <v>#N/A</v>
      </c>
      <c r="AC132" s="19" t="e">
        <f>IF(myData[[#This Row],[Month Num]]=bestMonth,myData[[#This Row],[Value]],NA())</f>
        <v>#N/A</v>
      </c>
      <c r="AD132" s="19" t="e">
        <f>IF(OR(myData[[#This Row],[Date]]=AD$3,myData[[#This Row],[Date]]=AD$4),myData[[#This Row],[Value]],NA())</f>
        <v>#N/A</v>
      </c>
      <c r="AE132" s="19" t="e">
        <f>IF(OR(myData[[#This Row],[Date]]=AE$3,myData[[#This Row],[Date]]=AE$4),myData[[#This Row],[Value]],NA())</f>
        <v>#N/A</v>
      </c>
    </row>
    <row r="133" spans="22:31" x14ac:dyDescent="0.25">
      <c r="V133" s="18">
        <v>41217</v>
      </c>
      <c r="W133" s="21">
        <v>511</v>
      </c>
      <c r="X133" s="20" t="str">
        <f>WEEKNUM(myData[[#This Row],[Date]])&amp;"-"&amp;YEAR(myData[[#This Row],[Date]])</f>
        <v>45-2012</v>
      </c>
      <c r="Y133" s="19">
        <f>SUMIF(myData[Week num],myData[[#This Row],[Week num]],myData[Value])</f>
        <v>3614</v>
      </c>
      <c r="Z133" s="20" t="str">
        <f>MONTH(myData[[#This Row],[Date]])&amp;"-"&amp;YEAR(myData[[#This Row],[Date]])</f>
        <v>11-2012</v>
      </c>
      <c r="AA133" s="19">
        <f>SUMIF(myData[Month Num],myData[[#This Row],[Month Num]],myData[Value])</f>
        <v>15124</v>
      </c>
      <c r="AB133" s="19" t="e">
        <f>IF(myData[[#This Row],[Week num]]=bestWeek,myData[[#This Row],[Value]],NA())</f>
        <v>#N/A</v>
      </c>
      <c r="AC133" s="19" t="e">
        <f>IF(myData[[#This Row],[Month Num]]=bestMonth,myData[[#This Row],[Value]],NA())</f>
        <v>#N/A</v>
      </c>
      <c r="AD133" s="19" t="e">
        <f>IF(OR(myData[[#This Row],[Date]]=AD$3,myData[[#This Row],[Date]]=AD$4),myData[[#This Row],[Value]],NA())</f>
        <v>#N/A</v>
      </c>
      <c r="AE133" s="19" t="e">
        <f>IF(OR(myData[[#This Row],[Date]]=AE$3,myData[[#This Row],[Date]]=AE$4),myData[[#This Row],[Value]],NA())</f>
        <v>#N/A</v>
      </c>
    </row>
    <row r="134" spans="22:31" x14ac:dyDescent="0.25">
      <c r="V134" s="18">
        <v>41218</v>
      </c>
      <c r="W134" s="22">
        <v>494</v>
      </c>
      <c r="X134" s="20" t="str">
        <f>WEEKNUM(myData[[#This Row],[Date]])&amp;"-"&amp;YEAR(myData[[#This Row],[Date]])</f>
        <v>45-2012</v>
      </c>
      <c r="Y134" s="19">
        <f>SUMIF(myData[Week num],myData[[#This Row],[Week num]],myData[Value])</f>
        <v>3614</v>
      </c>
      <c r="Z134" s="20" t="str">
        <f>MONTH(myData[[#This Row],[Date]])&amp;"-"&amp;YEAR(myData[[#This Row],[Date]])</f>
        <v>11-2012</v>
      </c>
      <c r="AA134" s="19">
        <f>SUMIF(myData[Month Num],myData[[#This Row],[Month Num]],myData[Value])</f>
        <v>15124</v>
      </c>
      <c r="AB134" s="19" t="e">
        <f>IF(myData[[#This Row],[Week num]]=bestWeek,myData[[#This Row],[Value]],NA())</f>
        <v>#N/A</v>
      </c>
      <c r="AC134" s="19" t="e">
        <f>IF(myData[[#This Row],[Month Num]]=bestMonth,myData[[#This Row],[Value]],NA())</f>
        <v>#N/A</v>
      </c>
      <c r="AD134" s="19" t="e">
        <f>IF(OR(myData[[#This Row],[Date]]=AD$3,myData[[#This Row],[Date]]=AD$4),myData[[#This Row],[Value]],NA())</f>
        <v>#N/A</v>
      </c>
      <c r="AE134" s="19" t="e">
        <f>IF(OR(myData[[#This Row],[Date]]=AE$3,myData[[#This Row],[Date]]=AE$4),myData[[#This Row],[Value]],NA())</f>
        <v>#N/A</v>
      </c>
    </row>
    <row r="135" spans="22:31" x14ac:dyDescent="0.25">
      <c r="V135" s="18">
        <v>41219</v>
      </c>
      <c r="W135" s="21">
        <v>494</v>
      </c>
      <c r="X135" s="20" t="str">
        <f>WEEKNUM(myData[[#This Row],[Date]])&amp;"-"&amp;YEAR(myData[[#This Row],[Date]])</f>
        <v>45-2012</v>
      </c>
      <c r="Y135" s="19">
        <f>SUMIF(myData[Week num],myData[[#This Row],[Week num]],myData[Value])</f>
        <v>3614</v>
      </c>
      <c r="Z135" s="20" t="str">
        <f>MONTH(myData[[#This Row],[Date]])&amp;"-"&amp;YEAR(myData[[#This Row],[Date]])</f>
        <v>11-2012</v>
      </c>
      <c r="AA135" s="19">
        <f>SUMIF(myData[Month Num],myData[[#This Row],[Month Num]],myData[Value])</f>
        <v>15124</v>
      </c>
      <c r="AB135" s="19" t="e">
        <f>IF(myData[[#This Row],[Week num]]=bestWeek,myData[[#This Row],[Value]],NA())</f>
        <v>#N/A</v>
      </c>
      <c r="AC135" s="19" t="e">
        <f>IF(myData[[#This Row],[Month Num]]=bestMonth,myData[[#This Row],[Value]],NA())</f>
        <v>#N/A</v>
      </c>
      <c r="AD135" s="19" t="e">
        <f>IF(OR(myData[[#This Row],[Date]]=AD$3,myData[[#This Row],[Date]]=AD$4),myData[[#This Row],[Value]],NA())</f>
        <v>#N/A</v>
      </c>
      <c r="AE135" s="19" t="e">
        <f>IF(OR(myData[[#This Row],[Date]]=AE$3,myData[[#This Row],[Date]]=AE$4),myData[[#This Row],[Value]],NA())</f>
        <v>#N/A</v>
      </c>
    </row>
    <row r="136" spans="22:31" x14ac:dyDescent="0.25">
      <c r="V136" s="18">
        <v>41220</v>
      </c>
      <c r="W136" s="22">
        <v>520</v>
      </c>
      <c r="X136" s="20" t="str">
        <f>WEEKNUM(myData[[#This Row],[Date]])&amp;"-"&amp;YEAR(myData[[#This Row],[Date]])</f>
        <v>45-2012</v>
      </c>
      <c r="Y136" s="19">
        <f>SUMIF(myData[Week num],myData[[#This Row],[Week num]],myData[Value])</f>
        <v>3614</v>
      </c>
      <c r="Z136" s="20" t="str">
        <f>MONTH(myData[[#This Row],[Date]])&amp;"-"&amp;YEAR(myData[[#This Row],[Date]])</f>
        <v>11-2012</v>
      </c>
      <c r="AA136" s="19">
        <f>SUMIF(myData[Month Num],myData[[#This Row],[Month Num]],myData[Value])</f>
        <v>15124</v>
      </c>
      <c r="AB136" s="19" t="e">
        <f>IF(myData[[#This Row],[Week num]]=bestWeek,myData[[#This Row],[Value]],NA())</f>
        <v>#N/A</v>
      </c>
      <c r="AC136" s="19" t="e">
        <f>IF(myData[[#This Row],[Month Num]]=bestMonth,myData[[#This Row],[Value]],NA())</f>
        <v>#N/A</v>
      </c>
      <c r="AD136" s="19" t="e">
        <f>IF(OR(myData[[#This Row],[Date]]=AD$3,myData[[#This Row],[Date]]=AD$4),myData[[#This Row],[Value]],NA())</f>
        <v>#N/A</v>
      </c>
      <c r="AE136" s="19" t="e">
        <f>IF(OR(myData[[#This Row],[Date]]=AE$3,myData[[#This Row],[Date]]=AE$4),myData[[#This Row],[Value]],NA())</f>
        <v>#N/A</v>
      </c>
    </row>
    <row r="137" spans="22:31" x14ac:dyDescent="0.25">
      <c r="V137" s="18">
        <v>41221</v>
      </c>
      <c r="W137" s="21">
        <v>587</v>
      </c>
      <c r="X137" s="20" t="str">
        <f>WEEKNUM(myData[[#This Row],[Date]])&amp;"-"&amp;YEAR(myData[[#This Row],[Date]])</f>
        <v>45-2012</v>
      </c>
      <c r="Y137" s="19">
        <f>SUMIF(myData[Week num],myData[[#This Row],[Week num]],myData[Value])</f>
        <v>3614</v>
      </c>
      <c r="Z137" s="20" t="str">
        <f>MONTH(myData[[#This Row],[Date]])&amp;"-"&amp;YEAR(myData[[#This Row],[Date]])</f>
        <v>11-2012</v>
      </c>
      <c r="AA137" s="19">
        <f>SUMIF(myData[Month Num],myData[[#This Row],[Month Num]],myData[Value])</f>
        <v>15124</v>
      </c>
      <c r="AB137" s="19" t="e">
        <f>IF(myData[[#This Row],[Week num]]=bestWeek,myData[[#This Row],[Value]],NA())</f>
        <v>#N/A</v>
      </c>
      <c r="AC137" s="19" t="e">
        <f>IF(myData[[#This Row],[Month Num]]=bestMonth,myData[[#This Row],[Value]],NA())</f>
        <v>#N/A</v>
      </c>
      <c r="AD137" s="19" t="e">
        <f>IF(OR(myData[[#This Row],[Date]]=AD$3,myData[[#This Row],[Date]]=AD$4),myData[[#This Row],[Value]],NA())</f>
        <v>#N/A</v>
      </c>
      <c r="AE137" s="19" t="e">
        <f>IF(OR(myData[[#This Row],[Date]]=AE$3,myData[[#This Row],[Date]]=AE$4),myData[[#This Row],[Value]],NA())</f>
        <v>#N/A</v>
      </c>
    </row>
    <row r="138" spans="22:31" x14ac:dyDescent="0.25">
      <c r="V138" s="18">
        <v>41222</v>
      </c>
      <c r="W138" s="22">
        <v>503</v>
      </c>
      <c r="X138" s="20" t="str">
        <f>WEEKNUM(myData[[#This Row],[Date]])&amp;"-"&amp;YEAR(myData[[#This Row],[Date]])</f>
        <v>45-2012</v>
      </c>
      <c r="Y138" s="19">
        <f>SUMIF(myData[Week num],myData[[#This Row],[Week num]],myData[Value])</f>
        <v>3614</v>
      </c>
      <c r="Z138" s="20" t="str">
        <f>MONTH(myData[[#This Row],[Date]])&amp;"-"&amp;YEAR(myData[[#This Row],[Date]])</f>
        <v>11-2012</v>
      </c>
      <c r="AA138" s="19">
        <f>SUMIF(myData[Month Num],myData[[#This Row],[Month Num]],myData[Value])</f>
        <v>15124</v>
      </c>
      <c r="AB138" s="19" t="e">
        <f>IF(myData[[#This Row],[Week num]]=bestWeek,myData[[#This Row],[Value]],NA())</f>
        <v>#N/A</v>
      </c>
      <c r="AC138" s="19" t="e">
        <f>IF(myData[[#This Row],[Month Num]]=bestMonth,myData[[#This Row],[Value]],NA())</f>
        <v>#N/A</v>
      </c>
      <c r="AD138" s="19" t="e">
        <f>IF(OR(myData[[#This Row],[Date]]=AD$3,myData[[#This Row],[Date]]=AD$4),myData[[#This Row],[Value]],NA())</f>
        <v>#N/A</v>
      </c>
      <c r="AE138" s="19" t="e">
        <f>IF(OR(myData[[#This Row],[Date]]=AE$3,myData[[#This Row],[Date]]=AE$4),myData[[#This Row],[Value]],NA())</f>
        <v>#N/A</v>
      </c>
    </row>
    <row r="139" spans="22:31" x14ac:dyDescent="0.25">
      <c r="V139" s="18">
        <v>41223</v>
      </c>
      <c r="W139" s="21">
        <v>505</v>
      </c>
      <c r="X139" s="20" t="str">
        <f>WEEKNUM(myData[[#This Row],[Date]])&amp;"-"&amp;YEAR(myData[[#This Row],[Date]])</f>
        <v>45-2012</v>
      </c>
      <c r="Y139" s="19">
        <f>SUMIF(myData[Week num],myData[[#This Row],[Week num]],myData[Value])</f>
        <v>3614</v>
      </c>
      <c r="Z139" s="20" t="str">
        <f>MONTH(myData[[#This Row],[Date]])&amp;"-"&amp;YEAR(myData[[#This Row],[Date]])</f>
        <v>11-2012</v>
      </c>
      <c r="AA139" s="19">
        <f>SUMIF(myData[Month Num],myData[[#This Row],[Month Num]],myData[Value])</f>
        <v>15124</v>
      </c>
      <c r="AB139" s="19" t="e">
        <f>IF(myData[[#This Row],[Week num]]=bestWeek,myData[[#This Row],[Value]],NA())</f>
        <v>#N/A</v>
      </c>
      <c r="AC139" s="19" t="e">
        <f>IF(myData[[#This Row],[Month Num]]=bestMonth,myData[[#This Row],[Value]],NA())</f>
        <v>#N/A</v>
      </c>
      <c r="AD139" s="19" t="e">
        <f>IF(OR(myData[[#This Row],[Date]]=AD$3,myData[[#This Row],[Date]]=AD$4),myData[[#This Row],[Value]],NA())</f>
        <v>#N/A</v>
      </c>
      <c r="AE139" s="19" t="e">
        <f>IF(OR(myData[[#This Row],[Date]]=AE$3,myData[[#This Row],[Date]]=AE$4),myData[[#This Row],[Value]],NA())</f>
        <v>#N/A</v>
      </c>
    </row>
    <row r="140" spans="22:31" x14ac:dyDescent="0.25">
      <c r="V140" s="18">
        <v>41224</v>
      </c>
      <c r="W140" s="22">
        <v>540</v>
      </c>
      <c r="X140" s="20" t="str">
        <f>WEEKNUM(myData[[#This Row],[Date]])&amp;"-"&amp;YEAR(myData[[#This Row],[Date]])</f>
        <v>46-2012</v>
      </c>
      <c r="Y140" s="19">
        <f>SUMIF(myData[Week num],myData[[#This Row],[Week num]],myData[Value])</f>
        <v>3625</v>
      </c>
      <c r="Z140" s="20" t="str">
        <f>MONTH(myData[[#This Row],[Date]])&amp;"-"&amp;YEAR(myData[[#This Row],[Date]])</f>
        <v>11-2012</v>
      </c>
      <c r="AA140" s="19">
        <f>SUMIF(myData[Month Num],myData[[#This Row],[Month Num]],myData[Value])</f>
        <v>15124</v>
      </c>
      <c r="AB140" s="19" t="e">
        <f>IF(myData[[#This Row],[Week num]]=bestWeek,myData[[#This Row],[Value]],NA())</f>
        <v>#N/A</v>
      </c>
      <c r="AC140" s="19" t="e">
        <f>IF(myData[[#This Row],[Month Num]]=bestMonth,myData[[#This Row],[Value]],NA())</f>
        <v>#N/A</v>
      </c>
      <c r="AD140" s="19" t="e">
        <f>IF(OR(myData[[#This Row],[Date]]=AD$3,myData[[#This Row],[Date]]=AD$4),myData[[#This Row],[Value]],NA())</f>
        <v>#N/A</v>
      </c>
      <c r="AE140" s="19" t="e">
        <f>IF(OR(myData[[#This Row],[Date]]=AE$3,myData[[#This Row],[Date]]=AE$4),myData[[#This Row],[Value]],NA())</f>
        <v>#N/A</v>
      </c>
    </row>
    <row r="141" spans="22:31" x14ac:dyDescent="0.25">
      <c r="V141" s="18">
        <v>41225</v>
      </c>
      <c r="W141" s="21">
        <v>458</v>
      </c>
      <c r="X141" s="20" t="str">
        <f>WEEKNUM(myData[[#This Row],[Date]])&amp;"-"&amp;YEAR(myData[[#This Row],[Date]])</f>
        <v>46-2012</v>
      </c>
      <c r="Y141" s="19">
        <f>SUMIF(myData[Week num],myData[[#This Row],[Week num]],myData[Value])</f>
        <v>3625</v>
      </c>
      <c r="Z141" s="20" t="str">
        <f>MONTH(myData[[#This Row],[Date]])&amp;"-"&amp;YEAR(myData[[#This Row],[Date]])</f>
        <v>11-2012</v>
      </c>
      <c r="AA141" s="19">
        <f>SUMIF(myData[Month Num],myData[[#This Row],[Month Num]],myData[Value])</f>
        <v>15124</v>
      </c>
      <c r="AB141" s="19" t="e">
        <f>IF(myData[[#This Row],[Week num]]=bestWeek,myData[[#This Row],[Value]],NA())</f>
        <v>#N/A</v>
      </c>
      <c r="AC141" s="19" t="e">
        <f>IF(myData[[#This Row],[Month Num]]=bestMonth,myData[[#This Row],[Value]],NA())</f>
        <v>#N/A</v>
      </c>
      <c r="AD141" s="19" t="e">
        <f>IF(OR(myData[[#This Row],[Date]]=AD$3,myData[[#This Row],[Date]]=AD$4),myData[[#This Row],[Value]],NA())</f>
        <v>#N/A</v>
      </c>
      <c r="AE141" s="19" t="e">
        <f>IF(OR(myData[[#This Row],[Date]]=AE$3,myData[[#This Row],[Date]]=AE$4),myData[[#This Row],[Value]],NA())</f>
        <v>#N/A</v>
      </c>
    </row>
    <row r="142" spans="22:31" x14ac:dyDescent="0.25">
      <c r="V142" s="18">
        <v>41226</v>
      </c>
      <c r="W142" s="22">
        <v>548</v>
      </c>
      <c r="X142" s="20" t="str">
        <f>WEEKNUM(myData[[#This Row],[Date]])&amp;"-"&amp;YEAR(myData[[#This Row],[Date]])</f>
        <v>46-2012</v>
      </c>
      <c r="Y142" s="19">
        <f>SUMIF(myData[Week num],myData[[#This Row],[Week num]],myData[Value])</f>
        <v>3625</v>
      </c>
      <c r="Z142" s="20" t="str">
        <f>MONTH(myData[[#This Row],[Date]])&amp;"-"&amp;YEAR(myData[[#This Row],[Date]])</f>
        <v>11-2012</v>
      </c>
      <c r="AA142" s="19">
        <f>SUMIF(myData[Month Num],myData[[#This Row],[Month Num]],myData[Value])</f>
        <v>15124</v>
      </c>
      <c r="AB142" s="19" t="e">
        <f>IF(myData[[#This Row],[Week num]]=bestWeek,myData[[#This Row],[Value]],NA())</f>
        <v>#N/A</v>
      </c>
      <c r="AC142" s="19" t="e">
        <f>IF(myData[[#This Row],[Month Num]]=bestMonth,myData[[#This Row],[Value]],NA())</f>
        <v>#N/A</v>
      </c>
      <c r="AD142" s="19" t="e">
        <f>IF(OR(myData[[#This Row],[Date]]=AD$3,myData[[#This Row],[Date]]=AD$4),myData[[#This Row],[Value]],NA())</f>
        <v>#N/A</v>
      </c>
      <c r="AE142" s="19" t="e">
        <f>IF(OR(myData[[#This Row],[Date]]=AE$3,myData[[#This Row],[Date]]=AE$4),myData[[#This Row],[Value]],NA())</f>
        <v>#N/A</v>
      </c>
    </row>
    <row r="143" spans="22:31" x14ac:dyDescent="0.25">
      <c r="V143" s="18">
        <v>41227</v>
      </c>
      <c r="W143" s="21">
        <v>535</v>
      </c>
      <c r="X143" s="20" t="str">
        <f>WEEKNUM(myData[[#This Row],[Date]])&amp;"-"&amp;YEAR(myData[[#This Row],[Date]])</f>
        <v>46-2012</v>
      </c>
      <c r="Y143" s="19">
        <f>SUMIF(myData[Week num],myData[[#This Row],[Week num]],myData[Value])</f>
        <v>3625</v>
      </c>
      <c r="Z143" s="20" t="str">
        <f>MONTH(myData[[#This Row],[Date]])&amp;"-"&amp;YEAR(myData[[#This Row],[Date]])</f>
        <v>11-2012</v>
      </c>
      <c r="AA143" s="19">
        <f>SUMIF(myData[Month Num],myData[[#This Row],[Month Num]],myData[Value])</f>
        <v>15124</v>
      </c>
      <c r="AB143" s="19" t="e">
        <f>IF(myData[[#This Row],[Week num]]=bestWeek,myData[[#This Row],[Value]],NA())</f>
        <v>#N/A</v>
      </c>
      <c r="AC143" s="19" t="e">
        <f>IF(myData[[#This Row],[Month Num]]=bestMonth,myData[[#This Row],[Value]],NA())</f>
        <v>#N/A</v>
      </c>
      <c r="AD143" s="19" t="e">
        <f>IF(OR(myData[[#This Row],[Date]]=AD$3,myData[[#This Row],[Date]]=AD$4),myData[[#This Row],[Value]],NA())</f>
        <v>#N/A</v>
      </c>
      <c r="AE143" s="19" t="e">
        <f>IF(OR(myData[[#This Row],[Date]]=AE$3,myData[[#This Row],[Date]]=AE$4),myData[[#This Row],[Value]],NA())</f>
        <v>#N/A</v>
      </c>
    </row>
    <row r="144" spans="22:31" x14ac:dyDescent="0.25">
      <c r="V144" s="18">
        <v>41228</v>
      </c>
      <c r="W144" s="22">
        <v>477</v>
      </c>
      <c r="X144" s="20" t="str">
        <f>WEEKNUM(myData[[#This Row],[Date]])&amp;"-"&amp;YEAR(myData[[#This Row],[Date]])</f>
        <v>46-2012</v>
      </c>
      <c r="Y144" s="19">
        <f>SUMIF(myData[Week num],myData[[#This Row],[Week num]],myData[Value])</f>
        <v>3625</v>
      </c>
      <c r="Z144" s="20" t="str">
        <f>MONTH(myData[[#This Row],[Date]])&amp;"-"&amp;YEAR(myData[[#This Row],[Date]])</f>
        <v>11-2012</v>
      </c>
      <c r="AA144" s="19">
        <f>SUMIF(myData[Month Num],myData[[#This Row],[Month Num]],myData[Value])</f>
        <v>15124</v>
      </c>
      <c r="AB144" s="19" t="e">
        <f>IF(myData[[#This Row],[Week num]]=bestWeek,myData[[#This Row],[Value]],NA())</f>
        <v>#N/A</v>
      </c>
      <c r="AC144" s="19" t="e">
        <f>IF(myData[[#This Row],[Month Num]]=bestMonth,myData[[#This Row],[Value]],NA())</f>
        <v>#N/A</v>
      </c>
      <c r="AD144" s="19" t="e">
        <f>IF(OR(myData[[#This Row],[Date]]=AD$3,myData[[#This Row],[Date]]=AD$4),myData[[#This Row],[Value]],NA())</f>
        <v>#N/A</v>
      </c>
      <c r="AE144" s="19" t="e">
        <f>IF(OR(myData[[#This Row],[Date]]=AE$3,myData[[#This Row],[Date]]=AE$4),myData[[#This Row],[Value]],NA())</f>
        <v>#N/A</v>
      </c>
    </row>
    <row r="145" spans="22:31" x14ac:dyDescent="0.25">
      <c r="V145" s="18">
        <v>41229</v>
      </c>
      <c r="W145" s="21">
        <v>551</v>
      </c>
      <c r="X145" s="20" t="str">
        <f>WEEKNUM(myData[[#This Row],[Date]])&amp;"-"&amp;YEAR(myData[[#This Row],[Date]])</f>
        <v>46-2012</v>
      </c>
      <c r="Y145" s="19">
        <f>SUMIF(myData[Week num],myData[[#This Row],[Week num]],myData[Value])</f>
        <v>3625</v>
      </c>
      <c r="Z145" s="20" t="str">
        <f>MONTH(myData[[#This Row],[Date]])&amp;"-"&amp;YEAR(myData[[#This Row],[Date]])</f>
        <v>11-2012</v>
      </c>
      <c r="AA145" s="19">
        <f>SUMIF(myData[Month Num],myData[[#This Row],[Month Num]],myData[Value])</f>
        <v>15124</v>
      </c>
      <c r="AB145" s="19" t="e">
        <f>IF(myData[[#This Row],[Week num]]=bestWeek,myData[[#This Row],[Value]],NA())</f>
        <v>#N/A</v>
      </c>
      <c r="AC145" s="19" t="e">
        <f>IF(myData[[#This Row],[Month Num]]=bestMonth,myData[[#This Row],[Value]],NA())</f>
        <v>#N/A</v>
      </c>
      <c r="AD145" s="19" t="e">
        <f>IF(OR(myData[[#This Row],[Date]]=AD$3,myData[[#This Row],[Date]]=AD$4),myData[[#This Row],[Value]],NA())</f>
        <v>#N/A</v>
      </c>
      <c r="AE145" s="19" t="e">
        <f>IF(OR(myData[[#This Row],[Date]]=AE$3,myData[[#This Row],[Date]]=AE$4),myData[[#This Row],[Value]],NA())</f>
        <v>#N/A</v>
      </c>
    </row>
    <row r="146" spans="22:31" x14ac:dyDescent="0.25">
      <c r="V146" s="18">
        <v>41230</v>
      </c>
      <c r="W146" s="22">
        <v>516</v>
      </c>
      <c r="X146" s="20" t="str">
        <f>WEEKNUM(myData[[#This Row],[Date]])&amp;"-"&amp;YEAR(myData[[#This Row],[Date]])</f>
        <v>46-2012</v>
      </c>
      <c r="Y146" s="19">
        <f>SUMIF(myData[Week num],myData[[#This Row],[Week num]],myData[Value])</f>
        <v>3625</v>
      </c>
      <c r="Z146" s="20" t="str">
        <f>MONTH(myData[[#This Row],[Date]])&amp;"-"&amp;YEAR(myData[[#This Row],[Date]])</f>
        <v>11-2012</v>
      </c>
      <c r="AA146" s="19">
        <f>SUMIF(myData[Month Num],myData[[#This Row],[Month Num]],myData[Value])</f>
        <v>15124</v>
      </c>
      <c r="AB146" s="19" t="e">
        <f>IF(myData[[#This Row],[Week num]]=bestWeek,myData[[#This Row],[Value]],NA())</f>
        <v>#N/A</v>
      </c>
      <c r="AC146" s="19" t="e">
        <f>IF(myData[[#This Row],[Month Num]]=bestMonth,myData[[#This Row],[Value]],NA())</f>
        <v>#N/A</v>
      </c>
      <c r="AD146" s="19" t="e">
        <f>IF(OR(myData[[#This Row],[Date]]=AD$3,myData[[#This Row],[Date]]=AD$4),myData[[#This Row],[Value]],NA())</f>
        <v>#N/A</v>
      </c>
      <c r="AE146" s="19" t="e">
        <f>IF(OR(myData[[#This Row],[Date]]=AE$3,myData[[#This Row],[Date]]=AE$4),myData[[#This Row],[Value]],NA())</f>
        <v>#N/A</v>
      </c>
    </row>
    <row r="147" spans="22:31" x14ac:dyDescent="0.25">
      <c r="V147" s="18">
        <v>41231</v>
      </c>
      <c r="W147" s="21">
        <v>503</v>
      </c>
      <c r="X147" s="20" t="str">
        <f>WEEKNUM(myData[[#This Row],[Date]])&amp;"-"&amp;YEAR(myData[[#This Row],[Date]])</f>
        <v>47-2012</v>
      </c>
      <c r="Y147" s="19">
        <f>SUMIF(myData[Week num],myData[[#This Row],[Week num]],myData[Value])</f>
        <v>3410</v>
      </c>
      <c r="Z147" s="20" t="str">
        <f>MONTH(myData[[#This Row],[Date]])&amp;"-"&amp;YEAR(myData[[#This Row],[Date]])</f>
        <v>11-2012</v>
      </c>
      <c r="AA147" s="19">
        <f>SUMIF(myData[Month Num],myData[[#This Row],[Month Num]],myData[Value])</f>
        <v>15124</v>
      </c>
      <c r="AB147" s="19" t="e">
        <f>IF(myData[[#This Row],[Week num]]=bestWeek,myData[[#This Row],[Value]],NA())</f>
        <v>#N/A</v>
      </c>
      <c r="AC147" s="19" t="e">
        <f>IF(myData[[#This Row],[Month Num]]=bestMonth,myData[[#This Row],[Value]],NA())</f>
        <v>#N/A</v>
      </c>
      <c r="AD147" s="19" t="e">
        <f>IF(OR(myData[[#This Row],[Date]]=AD$3,myData[[#This Row],[Date]]=AD$4),myData[[#This Row],[Value]],NA())</f>
        <v>#N/A</v>
      </c>
      <c r="AE147" s="19" t="e">
        <f>IF(OR(myData[[#This Row],[Date]]=AE$3,myData[[#This Row],[Date]]=AE$4),myData[[#This Row],[Value]],NA())</f>
        <v>#N/A</v>
      </c>
    </row>
    <row r="148" spans="22:31" x14ac:dyDescent="0.25">
      <c r="V148" s="18">
        <v>41232</v>
      </c>
      <c r="W148" s="22">
        <v>467</v>
      </c>
      <c r="X148" s="20" t="str">
        <f>WEEKNUM(myData[[#This Row],[Date]])&amp;"-"&amp;YEAR(myData[[#This Row],[Date]])</f>
        <v>47-2012</v>
      </c>
      <c r="Y148" s="19">
        <f>SUMIF(myData[Week num],myData[[#This Row],[Week num]],myData[Value])</f>
        <v>3410</v>
      </c>
      <c r="Z148" s="20" t="str">
        <f>MONTH(myData[[#This Row],[Date]])&amp;"-"&amp;YEAR(myData[[#This Row],[Date]])</f>
        <v>11-2012</v>
      </c>
      <c r="AA148" s="19">
        <f>SUMIF(myData[Month Num],myData[[#This Row],[Month Num]],myData[Value])</f>
        <v>15124</v>
      </c>
      <c r="AB148" s="19" t="e">
        <f>IF(myData[[#This Row],[Week num]]=bestWeek,myData[[#This Row],[Value]],NA())</f>
        <v>#N/A</v>
      </c>
      <c r="AC148" s="19" t="e">
        <f>IF(myData[[#This Row],[Month Num]]=bestMonth,myData[[#This Row],[Value]],NA())</f>
        <v>#N/A</v>
      </c>
      <c r="AD148" s="19" t="e">
        <f>IF(OR(myData[[#This Row],[Date]]=AD$3,myData[[#This Row],[Date]]=AD$4),myData[[#This Row],[Value]],NA())</f>
        <v>#N/A</v>
      </c>
      <c r="AE148" s="19" t="e">
        <f>IF(OR(myData[[#This Row],[Date]]=AE$3,myData[[#This Row],[Date]]=AE$4),myData[[#This Row],[Value]],NA())</f>
        <v>#N/A</v>
      </c>
    </row>
    <row r="149" spans="22:31" x14ac:dyDescent="0.25">
      <c r="V149" s="18">
        <v>41233</v>
      </c>
      <c r="W149" s="21">
        <v>491</v>
      </c>
      <c r="X149" s="20" t="str">
        <f>WEEKNUM(myData[[#This Row],[Date]])&amp;"-"&amp;YEAR(myData[[#This Row],[Date]])</f>
        <v>47-2012</v>
      </c>
      <c r="Y149" s="19">
        <f>SUMIF(myData[Week num],myData[[#This Row],[Week num]],myData[Value])</f>
        <v>3410</v>
      </c>
      <c r="Z149" s="20" t="str">
        <f>MONTH(myData[[#This Row],[Date]])&amp;"-"&amp;YEAR(myData[[#This Row],[Date]])</f>
        <v>11-2012</v>
      </c>
      <c r="AA149" s="19">
        <f>SUMIF(myData[Month Num],myData[[#This Row],[Month Num]],myData[Value])</f>
        <v>15124</v>
      </c>
      <c r="AB149" s="19" t="e">
        <f>IF(myData[[#This Row],[Week num]]=bestWeek,myData[[#This Row],[Value]],NA())</f>
        <v>#N/A</v>
      </c>
      <c r="AC149" s="19" t="e">
        <f>IF(myData[[#This Row],[Month Num]]=bestMonth,myData[[#This Row],[Value]],NA())</f>
        <v>#N/A</v>
      </c>
      <c r="AD149" s="19" t="e">
        <f>IF(OR(myData[[#This Row],[Date]]=AD$3,myData[[#This Row],[Date]]=AD$4),myData[[#This Row],[Value]],NA())</f>
        <v>#N/A</v>
      </c>
      <c r="AE149" s="19" t="e">
        <f>IF(OR(myData[[#This Row],[Date]]=AE$3,myData[[#This Row],[Date]]=AE$4),myData[[#This Row],[Value]],NA())</f>
        <v>#N/A</v>
      </c>
    </row>
    <row r="150" spans="22:31" x14ac:dyDescent="0.25">
      <c r="V150" s="18">
        <v>41234</v>
      </c>
      <c r="W150" s="22">
        <v>478</v>
      </c>
      <c r="X150" s="20" t="str">
        <f>WEEKNUM(myData[[#This Row],[Date]])&amp;"-"&amp;YEAR(myData[[#This Row],[Date]])</f>
        <v>47-2012</v>
      </c>
      <c r="Y150" s="19">
        <f>SUMIF(myData[Week num],myData[[#This Row],[Week num]],myData[Value])</f>
        <v>3410</v>
      </c>
      <c r="Z150" s="20" t="str">
        <f>MONTH(myData[[#This Row],[Date]])&amp;"-"&amp;YEAR(myData[[#This Row],[Date]])</f>
        <v>11-2012</v>
      </c>
      <c r="AA150" s="19">
        <f>SUMIF(myData[Month Num],myData[[#This Row],[Month Num]],myData[Value])</f>
        <v>15124</v>
      </c>
      <c r="AB150" s="19" t="e">
        <f>IF(myData[[#This Row],[Week num]]=bestWeek,myData[[#This Row],[Value]],NA())</f>
        <v>#N/A</v>
      </c>
      <c r="AC150" s="19" t="e">
        <f>IF(myData[[#This Row],[Month Num]]=bestMonth,myData[[#This Row],[Value]],NA())</f>
        <v>#N/A</v>
      </c>
      <c r="AD150" s="19" t="e">
        <f>IF(OR(myData[[#This Row],[Date]]=AD$3,myData[[#This Row],[Date]]=AD$4),myData[[#This Row],[Value]],NA())</f>
        <v>#N/A</v>
      </c>
      <c r="AE150" s="19" t="e">
        <f>IF(OR(myData[[#This Row],[Date]]=AE$3,myData[[#This Row],[Date]]=AE$4),myData[[#This Row],[Value]],NA())</f>
        <v>#N/A</v>
      </c>
    </row>
    <row r="151" spans="22:31" x14ac:dyDescent="0.25">
      <c r="V151" s="18">
        <v>41235</v>
      </c>
      <c r="W151" s="21">
        <v>481</v>
      </c>
      <c r="X151" s="20" t="str">
        <f>WEEKNUM(myData[[#This Row],[Date]])&amp;"-"&amp;YEAR(myData[[#This Row],[Date]])</f>
        <v>47-2012</v>
      </c>
      <c r="Y151" s="19">
        <f>SUMIF(myData[Week num],myData[[#This Row],[Week num]],myData[Value])</f>
        <v>3410</v>
      </c>
      <c r="Z151" s="20" t="str">
        <f>MONTH(myData[[#This Row],[Date]])&amp;"-"&amp;YEAR(myData[[#This Row],[Date]])</f>
        <v>11-2012</v>
      </c>
      <c r="AA151" s="19">
        <f>SUMIF(myData[Month Num],myData[[#This Row],[Month Num]],myData[Value])</f>
        <v>15124</v>
      </c>
      <c r="AB151" s="19" t="e">
        <f>IF(myData[[#This Row],[Week num]]=bestWeek,myData[[#This Row],[Value]],NA())</f>
        <v>#N/A</v>
      </c>
      <c r="AC151" s="19" t="e">
        <f>IF(myData[[#This Row],[Month Num]]=bestMonth,myData[[#This Row],[Value]],NA())</f>
        <v>#N/A</v>
      </c>
      <c r="AD151" s="19" t="e">
        <f>IF(OR(myData[[#This Row],[Date]]=AD$3,myData[[#This Row],[Date]]=AD$4),myData[[#This Row],[Value]],NA())</f>
        <v>#N/A</v>
      </c>
      <c r="AE151" s="19" t="e">
        <f>IF(OR(myData[[#This Row],[Date]]=AE$3,myData[[#This Row],[Date]]=AE$4),myData[[#This Row],[Value]],NA())</f>
        <v>#N/A</v>
      </c>
    </row>
    <row r="152" spans="22:31" x14ac:dyDescent="0.25">
      <c r="V152" s="18">
        <v>41236</v>
      </c>
      <c r="W152" s="22">
        <v>505</v>
      </c>
      <c r="X152" s="20" t="str">
        <f>WEEKNUM(myData[[#This Row],[Date]])&amp;"-"&amp;YEAR(myData[[#This Row],[Date]])</f>
        <v>47-2012</v>
      </c>
      <c r="Y152" s="19">
        <f>SUMIF(myData[Week num],myData[[#This Row],[Week num]],myData[Value])</f>
        <v>3410</v>
      </c>
      <c r="Z152" s="20" t="str">
        <f>MONTH(myData[[#This Row],[Date]])&amp;"-"&amp;YEAR(myData[[#This Row],[Date]])</f>
        <v>11-2012</v>
      </c>
      <c r="AA152" s="19">
        <f>SUMIF(myData[Month Num],myData[[#This Row],[Month Num]],myData[Value])</f>
        <v>15124</v>
      </c>
      <c r="AB152" s="19" t="e">
        <f>IF(myData[[#This Row],[Week num]]=bestWeek,myData[[#This Row],[Value]],NA())</f>
        <v>#N/A</v>
      </c>
      <c r="AC152" s="19" t="e">
        <f>IF(myData[[#This Row],[Month Num]]=bestMonth,myData[[#This Row],[Value]],NA())</f>
        <v>#N/A</v>
      </c>
      <c r="AD152" s="19" t="e">
        <f>IF(OR(myData[[#This Row],[Date]]=AD$3,myData[[#This Row],[Date]]=AD$4),myData[[#This Row],[Value]],NA())</f>
        <v>#N/A</v>
      </c>
      <c r="AE152" s="19" t="e">
        <f>IF(OR(myData[[#This Row],[Date]]=AE$3,myData[[#This Row],[Date]]=AE$4),myData[[#This Row],[Value]],NA())</f>
        <v>#N/A</v>
      </c>
    </row>
    <row r="153" spans="22:31" x14ac:dyDescent="0.25">
      <c r="V153" s="18">
        <v>41237</v>
      </c>
      <c r="W153" s="21">
        <v>485</v>
      </c>
      <c r="X153" s="20" t="str">
        <f>WEEKNUM(myData[[#This Row],[Date]])&amp;"-"&amp;YEAR(myData[[#This Row],[Date]])</f>
        <v>47-2012</v>
      </c>
      <c r="Y153" s="19">
        <f>SUMIF(myData[Week num],myData[[#This Row],[Week num]],myData[Value])</f>
        <v>3410</v>
      </c>
      <c r="Z153" s="20" t="str">
        <f>MONTH(myData[[#This Row],[Date]])&amp;"-"&amp;YEAR(myData[[#This Row],[Date]])</f>
        <v>11-2012</v>
      </c>
      <c r="AA153" s="19">
        <f>SUMIF(myData[Month Num],myData[[#This Row],[Month Num]],myData[Value])</f>
        <v>15124</v>
      </c>
      <c r="AB153" s="19" t="e">
        <f>IF(myData[[#This Row],[Week num]]=bestWeek,myData[[#This Row],[Value]],NA())</f>
        <v>#N/A</v>
      </c>
      <c r="AC153" s="19" t="e">
        <f>IF(myData[[#This Row],[Month Num]]=bestMonth,myData[[#This Row],[Value]],NA())</f>
        <v>#N/A</v>
      </c>
      <c r="AD153" s="19" t="e">
        <f>IF(OR(myData[[#This Row],[Date]]=AD$3,myData[[#This Row],[Date]]=AD$4),myData[[#This Row],[Value]],NA())</f>
        <v>#N/A</v>
      </c>
      <c r="AE153" s="19" t="e">
        <f>IF(OR(myData[[#This Row],[Date]]=AE$3,myData[[#This Row],[Date]]=AE$4),myData[[#This Row],[Value]],NA())</f>
        <v>#N/A</v>
      </c>
    </row>
    <row r="154" spans="22:31" x14ac:dyDescent="0.25">
      <c r="V154" s="18">
        <v>41238</v>
      </c>
      <c r="W154" s="22">
        <v>483</v>
      </c>
      <c r="X154" s="20" t="str">
        <f>WEEKNUM(myData[[#This Row],[Date]])&amp;"-"&amp;YEAR(myData[[#This Row],[Date]])</f>
        <v>48-2012</v>
      </c>
      <c r="Y154" s="19">
        <f>SUMIF(myData[Week num],myData[[#This Row],[Week num]],myData[Value])</f>
        <v>3501</v>
      </c>
      <c r="Z154" s="20" t="str">
        <f>MONTH(myData[[#This Row],[Date]])&amp;"-"&amp;YEAR(myData[[#This Row],[Date]])</f>
        <v>11-2012</v>
      </c>
      <c r="AA154" s="19">
        <f>SUMIF(myData[Month Num],myData[[#This Row],[Month Num]],myData[Value])</f>
        <v>15124</v>
      </c>
      <c r="AB154" s="19" t="e">
        <f>IF(myData[[#This Row],[Week num]]=bestWeek,myData[[#This Row],[Value]],NA())</f>
        <v>#N/A</v>
      </c>
      <c r="AC154" s="19" t="e">
        <f>IF(myData[[#This Row],[Month Num]]=bestMonth,myData[[#This Row],[Value]],NA())</f>
        <v>#N/A</v>
      </c>
      <c r="AD154" s="19" t="e">
        <f>IF(OR(myData[[#This Row],[Date]]=AD$3,myData[[#This Row],[Date]]=AD$4),myData[[#This Row],[Value]],NA())</f>
        <v>#N/A</v>
      </c>
      <c r="AE154" s="19" t="e">
        <f>IF(OR(myData[[#This Row],[Date]]=AE$3,myData[[#This Row],[Date]]=AE$4),myData[[#This Row],[Value]],NA())</f>
        <v>#N/A</v>
      </c>
    </row>
    <row r="155" spans="22:31" x14ac:dyDescent="0.25">
      <c r="V155" s="18">
        <v>41239</v>
      </c>
      <c r="W155" s="21">
        <v>529</v>
      </c>
      <c r="X155" s="20" t="str">
        <f>WEEKNUM(myData[[#This Row],[Date]])&amp;"-"&amp;YEAR(myData[[#This Row],[Date]])</f>
        <v>48-2012</v>
      </c>
      <c r="Y155" s="19">
        <f>SUMIF(myData[Week num],myData[[#This Row],[Week num]],myData[Value])</f>
        <v>3501</v>
      </c>
      <c r="Z155" s="20" t="str">
        <f>MONTH(myData[[#This Row],[Date]])&amp;"-"&amp;YEAR(myData[[#This Row],[Date]])</f>
        <v>11-2012</v>
      </c>
      <c r="AA155" s="19">
        <f>SUMIF(myData[Month Num],myData[[#This Row],[Month Num]],myData[Value])</f>
        <v>15124</v>
      </c>
      <c r="AB155" s="19" t="e">
        <f>IF(myData[[#This Row],[Week num]]=bestWeek,myData[[#This Row],[Value]],NA())</f>
        <v>#N/A</v>
      </c>
      <c r="AC155" s="19" t="e">
        <f>IF(myData[[#This Row],[Month Num]]=bestMonth,myData[[#This Row],[Value]],NA())</f>
        <v>#N/A</v>
      </c>
      <c r="AD155" s="19" t="e">
        <f>IF(OR(myData[[#This Row],[Date]]=AD$3,myData[[#This Row],[Date]]=AD$4),myData[[#This Row],[Value]],NA())</f>
        <v>#N/A</v>
      </c>
      <c r="AE155" s="19" t="e">
        <f>IF(OR(myData[[#This Row],[Date]]=AE$3,myData[[#This Row],[Date]]=AE$4),myData[[#This Row],[Value]],NA())</f>
        <v>#N/A</v>
      </c>
    </row>
    <row r="156" spans="22:31" x14ac:dyDescent="0.25">
      <c r="V156" s="18">
        <v>41240</v>
      </c>
      <c r="W156" s="22">
        <v>506</v>
      </c>
      <c r="X156" s="20" t="str">
        <f>WEEKNUM(myData[[#This Row],[Date]])&amp;"-"&amp;YEAR(myData[[#This Row],[Date]])</f>
        <v>48-2012</v>
      </c>
      <c r="Y156" s="19">
        <f>SUMIF(myData[Week num],myData[[#This Row],[Week num]],myData[Value])</f>
        <v>3501</v>
      </c>
      <c r="Z156" s="20" t="str">
        <f>MONTH(myData[[#This Row],[Date]])&amp;"-"&amp;YEAR(myData[[#This Row],[Date]])</f>
        <v>11-2012</v>
      </c>
      <c r="AA156" s="19">
        <f>SUMIF(myData[Month Num],myData[[#This Row],[Month Num]],myData[Value])</f>
        <v>15124</v>
      </c>
      <c r="AB156" s="19" t="e">
        <f>IF(myData[[#This Row],[Week num]]=bestWeek,myData[[#This Row],[Value]],NA())</f>
        <v>#N/A</v>
      </c>
      <c r="AC156" s="19" t="e">
        <f>IF(myData[[#This Row],[Month Num]]=bestMonth,myData[[#This Row],[Value]],NA())</f>
        <v>#N/A</v>
      </c>
      <c r="AD156" s="19" t="e">
        <f>IF(OR(myData[[#This Row],[Date]]=AD$3,myData[[#This Row],[Date]]=AD$4),myData[[#This Row],[Value]],NA())</f>
        <v>#N/A</v>
      </c>
      <c r="AE156" s="19" t="e">
        <f>IF(OR(myData[[#This Row],[Date]]=AE$3,myData[[#This Row],[Date]]=AE$4),myData[[#This Row],[Value]],NA())</f>
        <v>#N/A</v>
      </c>
    </row>
    <row r="157" spans="22:31" x14ac:dyDescent="0.25">
      <c r="V157" s="18">
        <v>41241</v>
      </c>
      <c r="W157" s="21">
        <v>478</v>
      </c>
      <c r="X157" s="20" t="str">
        <f>WEEKNUM(myData[[#This Row],[Date]])&amp;"-"&amp;YEAR(myData[[#This Row],[Date]])</f>
        <v>48-2012</v>
      </c>
      <c r="Y157" s="19">
        <f>SUMIF(myData[Week num],myData[[#This Row],[Week num]],myData[Value])</f>
        <v>3501</v>
      </c>
      <c r="Z157" s="20" t="str">
        <f>MONTH(myData[[#This Row],[Date]])&amp;"-"&amp;YEAR(myData[[#This Row],[Date]])</f>
        <v>11-2012</v>
      </c>
      <c r="AA157" s="19">
        <f>SUMIF(myData[Month Num],myData[[#This Row],[Month Num]],myData[Value])</f>
        <v>15124</v>
      </c>
      <c r="AB157" s="19" t="e">
        <f>IF(myData[[#This Row],[Week num]]=bestWeek,myData[[#This Row],[Value]],NA())</f>
        <v>#N/A</v>
      </c>
      <c r="AC157" s="19" t="e">
        <f>IF(myData[[#This Row],[Month Num]]=bestMonth,myData[[#This Row],[Value]],NA())</f>
        <v>#N/A</v>
      </c>
      <c r="AD157" s="19" t="e">
        <f>IF(OR(myData[[#This Row],[Date]]=AD$3,myData[[#This Row],[Date]]=AD$4),myData[[#This Row],[Value]],NA())</f>
        <v>#N/A</v>
      </c>
      <c r="AE157" s="19" t="e">
        <f>IF(OR(myData[[#This Row],[Date]]=AE$3,myData[[#This Row],[Date]]=AE$4),myData[[#This Row],[Value]],NA())</f>
        <v>#N/A</v>
      </c>
    </row>
    <row r="158" spans="22:31" x14ac:dyDescent="0.25">
      <c r="V158" s="18">
        <v>41242</v>
      </c>
      <c r="W158" s="22">
        <v>503</v>
      </c>
      <c r="X158" s="20" t="str">
        <f>WEEKNUM(myData[[#This Row],[Date]])&amp;"-"&amp;YEAR(myData[[#This Row],[Date]])</f>
        <v>48-2012</v>
      </c>
      <c r="Y158" s="19">
        <f>SUMIF(myData[Week num],myData[[#This Row],[Week num]],myData[Value])</f>
        <v>3501</v>
      </c>
      <c r="Z158" s="20" t="str">
        <f>MONTH(myData[[#This Row],[Date]])&amp;"-"&amp;YEAR(myData[[#This Row],[Date]])</f>
        <v>11-2012</v>
      </c>
      <c r="AA158" s="19">
        <f>SUMIF(myData[Month Num],myData[[#This Row],[Month Num]],myData[Value])</f>
        <v>15124</v>
      </c>
      <c r="AB158" s="19" t="e">
        <f>IF(myData[[#This Row],[Week num]]=bestWeek,myData[[#This Row],[Value]],NA())</f>
        <v>#N/A</v>
      </c>
      <c r="AC158" s="19" t="e">
        <f>IF(myData[[#This Row],[Month Num]]=bestMonth,myData[[#This Row],[Value]],NA())</f>
        <v>#N/A</v>
      </c>
      <c r="AD158" s="19" t="e">
        <f>IF(OR(myData[[#This Row],[Date]]=AD$3,myData[[#This Row],[Date]]=AD$4),myData[[#This Row],[Value]],NA())</f>
        <v>#N/A</v>
      </c>
      <c r="AE158" s="19" t="e">
        <f>IF(OR(myData[[#This Row],[Date]]=AE$3,myData[[#This Row],[Date]]=AE$4),myData[[#This Row],[Value]],NA())</f>
        <v>#N/A</v>
      </c>
    </row>
    <row r="159" spans="22:31" x14ac:dyDescent="0.25">
      <c r="V159" s="18">
        <v>41243</v>
      </c>
      <c r="W159" s="21">
        <v>521</v>
      </c>
      <c r="X159" s="20" t="str">
        <f>WEEKNUM(myData[[#This Row],[Date]])&amp;"-"&amp;YEAR(myData[[#This Row],[Date]])</f>
        <v>48-2012</v>
      </c>
      <c r="Y159" s="19">
        <f>SUMIF(myData[Week num],myData[[#This Row],[Week num]],myData[Value])</f>
        <v>3501</v>
      </c>
      <c r="Z159" s="20" t="str">
        <f>MONTH(myData[[#This Row],[Date]])&amp;"-"&amp;YEAR(myData[[#This Row],[Date]])</f>
        <v>11-2012</v>
      </c>
      <c r="AA159" s="19">
        <f>SUMIF(myData[Month Num],myData[[#This Row],[Month Num]],myData[Value])</f>
        <v>15124</v>
      </c>
      <c r="AB159" s="19" t="e">
        <f>IF(myData[[#This Row],[Week num]]=bestWeek,myData[[#This Row],[Value]],NA())</f>
        <v>#N/A</v>
      </c>
      <c r="AC159" s="19" t="e">
        <f>IF(myData[[#This Row],[Month Num]]=bestMonth,myData[[#This Row],[Value]],NA())</f>
        <v>#N/A</v>
      </c>
      <c r="AD159" s="19" t="e">
        <f>IF(OR(myData[[#This Row],[Date]]=AD$3,myData[[#This Row],[Date]]=AD$4),myData[[#This Row],[Value]],NA())</f>
        <v>#N/A</v>
      </c>
      <c r="AE159" s="19" t="e">
        <f>IF(OR(myData[[#This Row],[Date]]=AE$3,myData[[#This Row],[Date]]=AE$4),myData[[#This Row],[Value]],NA())</f>
        <v>#N/A</v>
      </c>
    </row>
    <row r="160" spans="22:31" x14ac:dyDescent="0.25">
      <c r="V160" s="18">
        <v>41244</v>
      </c>
      <c r="W160" s="22">
        <v>481</v>
      </c>
      <c r="X160" s="20" t="str">
        <f>WEEKNUM(myData[[#This Row],[Date]])&amp;"-"&amp;YEAR(myData[[#This Row],[Date]])</f>
        <v>48-2012</v>
      </c>
      <c r="Y160" s="19">
        <f>SUMIF(myData[Week num],myData[[#This Row],[Week num]],myData[Value])</f>
        <v>3501</v>
      </c>
      <c r="Z160" s="20" t="str">
        <f>MONTH(myData[[#This Row],[Date]])&amp;"-"&amp;YEAR(myData[[#This Row],[Date]])</f>
        <v>12-2012</v>
      </c>
      <c r="AA160" s="19">
        <f>SUMIF(myData[Month Num],myData[[#This Row],[Month Num]],myData[Value])</f>
        <v>5543</v>
      </c>
      <c r="AB160" s="19" t="e">
        <f>IF(myData[[#This Row],[Week num]]=bestWeek,myData[[#This Row],[Value]],NA())</f>
        <v>#N/A</v>
      </c>
      <c r="AC160" s="19" t="e">
        <f>IF(myData[[#This Row],[Month Num]]=bestMonth,myData[[#This Row],[Value]],NA())</f>
        <v>#N/A</v>
      </c>
      <c r="AD160" s="19" t="e">
        <f>IF(OR(myData[[#This Row],[Date]]=AD$3,myData[[#This Row],[Date]]=AD$4),myData[[#This Row],[Value]],NA())</f>
        <v>#N/A</v>
      </c>
      <c r="AE160" s="19" t="e">
        <f>IF(OR(myData[[#This Row],[Date]]=AE$3,myData[[#This Row],[Date]]=AE$4),myData[[#This Row],[Value]],NA())</f>
        <v>#N/A</v>
      </c>
    </row>
    <row r="161" spans="22:31" x14ac:dyDescent="0.25">
      <c r="V161" s="18">
        <v>41245</v>
      </c>
      <c r="W161" s="21">
        <v>508</v>
      </c>
      <c r="X161" s="20" t="str">
        <f>WEEKNUM(myData[[#This Row],[Date]])&amp;"-"&amp;YEAR(myData[[#This Row],[Date]])</f>
        <v>49-2012</v>
      </c>
      <c r="Y161" s="19">
        <f>SUMIF(myData[Week num],myData[[#This Row],[Week num]],myData[Value])</f>
        <v>3518</v>
      </c>
      <c r="Z161" s="20" t="str">
        <f>MONTH(myData[[#This Row],[Date]])&amp;"-"&amp;YEAR(myData[[#This Row],[Date]])</f>
        <v>12-2012</v>
      </c>
      <c r="AA161" s="19">
        <f>SUMIF(myData[Month Num],myData[[#This Row],[Month Num]],myData[Value])</f>
        <v>5543</v>
      </c>
      <c r="AB161" s="19" t="e">
        <f>IF(myData[[#This Row],[Week num]]=bestWeek,myData[[#This Row],[Value]],NA())</f>
        <v>#N/A</v>
      </c>
      <c r="AC161" s="19" t="e">
        <f>IF(myData[[#This Row],[Month Num]]=bestMonth,myData[[#This Row],[Value]],NA())</f>
        <v>#N/A</v>
      </c>
      <c r="AD161" s="19" t="e">
        <f>IF(OR(myData[[#This Row],[Date]]=AD$3,myData[[#This Row],[Date]]=AD$4),myData[[#This Row],[Value]],NA())</f>
        <v>#N/A</v>
      </c>
      <c r="AE161" s="19" t="e">
        <f>IF(OR(myData[[#This Row],[Date]]=AE$3,myData[[#This Row],[Date]]=AE$4),myData[[#This Row],[Value]],NA())</f>
        <v>#N/A</v>
      </c>
    </row>
    <row r="162" spans="22:31" x14ac:dyDescent="0.25">
      <c r="V162" s="18">
        <v>41246</v>
      </c>
      <c r="W162" s="22">
        <v>551</v>
      </c>
      <c r="X162" s="20" t="str">
        <f>WEEKNUM(myData[[#This Row],[Date]])&amp;"-"&amp;YEAR(myData[[#This Row],[Date]])</f>
        <v>49-2012</v>
      </c>
      <c r="Y162" s="19">
        <f>SUMIF(myData[Week num],myData[[#This Row],[Week num]],myData[Value])</f>
        <v>3518</v>
      </c>
      <c r="Z162" s="20" t="str">
        <f>MONTH(myData[[#This Row],[Date]])&amp;"-"&amp;YEAR(myData[[#This Row],[Date]])</f>
        <v>12-2012</v>
      </c>
      <c r="AA162" s="19">
        <f>SUMIF(myData[Month Num],myData[[#This Row],[Month Num]],myData[Value])</f>
        <v>5543</v>
      </c>
      <c r="AB162" s="19" t="e">
        <f>IF(myData[[#This Row],[Week num]]=bestWeek,myData[[#This Row],[Value]],NA())</f>
        <v>#N/A</v>
      </c>
      <c r="AC162" s="19" t="e">
        <f>IF(myData[[#This Row],[Month Num]]=bestMonth,myData[[#This Row],[Value]],NA())</f>
        <v>#N/A</v>
      </c>
      <c r="AD162" s="19" t="e">
        <f>IF(OR(myData[[#This Row],[Date]]=AD$3,myData[[#This Row],[Date]]=AD$4),myData[[#This Row],[Value]],NA())</f>
        <v>#N/A</v>
      </c>
      <c r="AE162" s="19" t="e">
        <f>IF(OR(myData[[#This Row],[Date]]=AE$3,myData[[#This Row],[Date]]=AE$4),myData[[#This Row],[Value]],NA())</f>
        <v>#N/A</v>
      </c>
    </row>
    <row r="163" spans="22:31" x14ac:dyDescent="0.25">
      <c r="V163" s="18">
        <v>41247</v>
      </c>
      <c r="W163" s="21">
        <v>473</v>
      </c>
      <c r="X163" s="20" t="str">
        <f>WEEKNUM(myData[[#This Row],[Date]])&amp;"-"&amp;YEAR(myData[[#This Row],[Date]])</f>
        <v>49-2012</v>
      </c>
      <c r="Y163" s="19">
        <f>SUMIF(myData[Week num],myData[[#This Row],[Week num]],myData[Value])</f>
        <v>3518</v>
      </c>
      <c r="Z163" s="20" t="str">
        <f>MONTH(myData[[#This Row],[Date]])&amp;"-"&amp;YEAR(myData[[#This Row],[Date]])</f>
        <v>12-2012</v>
      </c>
      <c r="AA163" s="19">
        <f>SUMIF(myData[Month Num],myData[[#This Row],[Month Num]],myData[Value])</f>
        <v>5543</v>
      </c>
      <c r="AB163" s="19" t="e">
        <f>IF(myData[[#This Row],[Week num]]=bestWeek,myData[[#This Row],[Value]],NA())</f>
        <v>#N/A</v>
      </c>
      <c r="AC163" s="19" t="e">
        <f>IF(myData[[#This Row],[Month Num]]=bestMonth,myData[[#This Row],[Value]],NA())</f>
        <v>#N/A</v>
      </c>
      <c r="AD163" s="19" t="e">
        <f>IF(OR(myData[[#This Row],[Date]]=AD$3,myData[[#This Row],[Date]]=AD$4),myData[[#This Row],[Value]],NA())</f>
        <v>#N/A</v>
      </c>
      <c r="AE163" s="19" t="e">
        <f>IF(OR(myData[[#This Row],[Date]]=AE$3,myData[[#This Row],[Date]]=AE$4),myData[[#This Row],[Value]],NA())</f>
        <v>#N/A</v>
      </c>
    </row>
    <row r="164" spans="22:31" x14ac:dyDescent="0.25">
      <c r="V164" s="18">
        <v>41248</v>
      </c>
      <c r="W164" s="22">
        <v>493</v>
      </c>
      <c r="X164" s="20" t="str">
        <f>WEEKNUM(myData[[#This Row],[Date]])&amp;"-"&amp;YEAR(myData[[#This Row],[Date]])</f>
        <v>49-2012</v>
      </c>
      <c r="Y164" s="19">
        <f>SUMIF(myData[Week num],myData[[#This Row],[Week num]],myData[Value])</f>
        <v>3518</v>
      </c>
      <c r="Z164" s="20" t="str">
        <f>MONTH(myData[[#This Row],[Date]])&amp;"-"&amp;YEAR(myData[[#This Row],[Date]])</f>
        <v>12-2012</v>
      </c>
      <c r="AA164" s="19">
        <f>SUMIF(myData[Month Num],myData[[#This Row],[Month Num]],myData[Value])</f>
        <v>5543</v>
      </c>
      <c r="AB164" s="19" t="e">
        <f>IF(myData[[#This Row],[Week num]]=bestWeek,myData[[#This Row],[Value]],NA())</f>
        <v>#N/A</v>
      </c>
      <c r="AC164" s="19" t="e">
        <f>IF(myData[[#This Row],[Month Num]]=bestMonth,myData[[#This Row],[Value]],NA())</f>
        <v>#N/A</v>
      </c>
      <c r="AD164" s="19" t="e">
        <f>IF(OR(myData[[#This Row],[Date]]=AD$3,myData[[#This Row],[Date]]=AD$4),myData[[#This Row],[Value]],NA())</f>
        <v>#N/A</v>
      </c>
      <c r="AE164" s="19" t="e">
        <f>IF(OR(myData[[#This Row],[Date]]=AE$3,myData[[#This Row],[Date]]=AE$4),myData[[#This Row],[Value]],NA())</f>
        <v>#N/A</v>
      </c>
    </row>
    <row r="165" spans="22:31" x14ac:dyDescent="0.25">
      <c r="V165" s="18">
        <v>41249</v>
      </c>
      <c r="W165" s="21">
        <v>489</v>
      </c>
      <c r="X165" s="20" t="str">
        <f>WEEKNUM(myData[[#This Row],[Date]])&amp;"-"&amp;YEAR(myData[[#This Row],[Date]])</f>
        <v>49-2012</v>
      </c>
      <c r="Y165" s="19">
        <f>SUMIF(myData[Week num],myData[[#This Row],[Week num]],myData[Value])</f>
        <v>3518</v>
      </c>
      <c r="Z165" s="20" t="str">
        <f>MONTH(myData[[#This Row],[Date]])&amp;"-"&amp;YEAR(myData[[#This Row],[Date]])</f>
        <v>12-2012</v>
      </c>
      <c r="AA165" s="19">
        <f>SUMIF(myData[Month Num],myData[[#This Row],[Month Num]],myData[Value])</f>
        <v>5543</v>
      </c>
      <c r="AB165" s="19" t="e">
        <f>IF(myData[[#This Row],[Week num]]=bestWeek,myData[[#This Row],[Value]],NA())</f>
        <v>#N/A</v>
      </c>
      <c r="AC165" s="19" t="e">
        <f>IF(myData[[#This Row],[Month Num]]=bestMonth,myData[[#This Row],[Value]],NA())</f>
        <v>#N/A</v>
      </c>
      <c r="AD165" s="19" t="e">
        <f>IF(OR(myData[[#This Row],[Date]]=AD$3,myData[[#This Row],[Date]]=AD$4),myData[[#This Row],[Value]],NA())</f>
        <v>#N/A</v>
      </c>
      <c r="AE165" s="19" t="e">
        <f>IF(OR(myData[[#This Row],[Date]]=AE$3,myData[[#This Row],[Date]]=AE$4),myData[[#This Row],[Value]],NA())</f>
        <v>#N/A</v>
      </c>
    </row>
    <row r="166" spans="22:31" x14ac:dyDescent="0.25">
      <c r="V166" s="18">
        <v>41250</v>
      </c>
      <c r="W166" s="22">
        <v>497</v>
      </c>
      <c r="X166" s="20" t="str">
        <f>WEEKNUM(myData[[#This Row],[Date]])&amp;"-"&amp;YEAR(myData[[#This Row],[Date]])</f>
        <v>49-2012</v>
      </c>
      <c r="Y166" s="19">
        <f>SUMIF(myData[Week num],myData[[#This Row],[Week num]],myData[Value])</f>
        <v>3518</v>
      </c>
      <c r="Z166" s="20" t="str">
        <f>MONTH(myData[[#This Row],[Date]])&amp;"-"&amp;YEAR(myData[[#This Row],[Date]])</f>
        <v>12-2012</v>
      </c>
      <c r="AA166" s="19">
        <f>SUMIF(myData[Month Num],myData[[#This Row],[Month Num]],myData[Value])</f>
        <v>5543</v>
      </c>
      <c r="AB166" s="19" t="e">
        <f>IF(myData[[#This Row],[Week num]]=bestWeek,myData[[#This Row],[Value]],NA())</f>
        <v>#N/A</v>
      </c>
      <c r="AC166" s="19" t="e">
        <f>IF(myData[[#This Row],[Month Num]]=bestMonth,myData[[#This Row],[Value]],NA())</f>
        <v>#N/A</v>
      </c>
      <c r="AD166" s="19" t="e">
        <f>IF(OR(myData[[#This Row],[Date]]=AD$3,myData[[#This Row],[Date]]=AD$4),myData[[#This Row],[Value]],NA())</f>
        <v>#N/A</v>
      </c>
      <c r="AE166" s="19" t="e">
        <f>IF(OR(myData[[#This Row],[Date]]=AE$3,myData[[#This Row],[Date]]=AE$4),myData[[#This Row],[Value]],NA())</f>
        <v>#N/A</v>
      </c>
    </row>
    <row r="167" spans="22:31" x14ac:dyDescent="0.25">
      <c r="V167" s="18">
        <v>41251</v>
      </c>
      <c r="W167" s="21">
        <v>507</v>
      </c>
      <c r="X167" s="20" t="str">
        <f>WEEKNUM(myData[[#This Row],[Date]])&amp;"-"&amp;YEAR(myData[[#This Row],[Date]])</f>
        <v>49-2012</v>
      </c>
      <c r="Y167" s="19">
        <f>SUMIF(myData[Week num],myData[[#This Row],[Week num]],myData[Value])</f>
        <v>3518</v>
      </c>
      <c r="Z167" s="20" t="str">
        <f>MONTH(myData[[#This Row],[Date]])&amp;"-"&amp;YEAR(myData[[#This Row],[Date]])</f>
        <v>12-2012</v>
      </c>
      <c r="AA167" s="19">
        <f>SUMIF(myData[Month Num],myData[[#This Row],[Month Num]],myData[Value])</f>
        <v>5543</v>
      </c>
      <c r="AB167" s="19" t="e">
        <f>IF(myData[[#This Row],[Week num]]=bestWeek,myData[[#This Row],[Value]],NA())</f>
        <v>#N/A</v>
      </c>
      <c r="AC167" s="19" t="e">
        <f>IF(myData[[#This Row],[Month Num]]=bestMonth,myData[[#This Row],[Value]],NA())</f>
        <v>#N/A</v>
      </c>
      <c r="AD167" s="19" t="e">
        <f>IF(OR(myData[[#This Row],[Date]]=AD$3,myData[[#This Row],[Date]]=AD$4),myData[[#This Row],[Value]],NA())</f>
        <v>#N/A</v>
      </c>
      <c r="AE167" s="19" t="e">
        <f>IF(OR(myData[[#This Row],[Date]]=AE$3,myData[[#This Row],[Date]]=AE$4),myData[[#This Row],[Value]],NA())</f>
        <v>#N/A</v>
      </c>
    </row>
    <row r="168" spans="22:31" x14ac:dyDescent="0.25">
      <c r="V168" s="18">
        <v>41252</v>
      </c>
      <c r="W168" s="22">
        <v>481</v>
      </c>
      <c r="X168" s="20" t="str">
        <f>WEEKNUM(myData[[#This Row],[Date]])&amp;"-"&amp;YEAR(myData[[#This Row],[Date]])</f>
        <v>50-2012</v>
      </c>
      <c r="Y168" s="19">
        <f>SUMIF(myData[Week num],myData[[#This Row],[Week num]],myData[Value])</f>
        <v>1544</v>
      </c>
      <c r="Z168" s="20" t="str">
        <f>MONTH(myData[[#This Row],[Date]])&amp;"-"&amp;YEAR(myData[[#This Row],[Date]])</f>
        <v>12-2012</v>
      </c>
      <c r="AA168" s="19">
        <f>SUMIF(myData[Month Num],myData[[#This Row],[Month Num]],myData[Value])</f>
        <v>5543</v>
      </c>
      <c r="AB168" s="19" t="e">
        <f>IF(myData[[#This Row],[Week num]]=bestWeek,myData[[#This Row],[Value]],NA())</f>
        <v>#N/A</v>
      </c>
      <c r="AC168" s="19" t="e">
        <f>IF(myData[[#This Row],[Month Num]]=bestMonth,myData[[#This Row],[Value]],NA())</f>
        <v>#N/A</v>
      </c>
      <c r="AD168" s="19" t="e">
        <f>IF(OR(myData[[#This Row],[Date]]=AD$3,myData[[#This Row],[Date]]=AD$4),myData[[#This Row],[Value]],NA())</f>
        <v>#N/A</v>
      </c>
      <c r="AE168" s="19" t="e">
        <f>IF(OR(myData[[#This Row],[Date]]=AE$3,myData[[#This Row],[Date]]=AE$4),myData[[#This Row],[Value]],NA())</f>
        <v>#N/A</v>
      </c>
    </row>
    <row r="169" spans="22:31" x14ac:dyDescent="0.25">
      <c r="V169" s="18">
        <v>41253</v>
      </c>
      <c r="W169" s="21">
        <v>542</v>
      </c>
      <c r="X169" s="20" t="str">
        <f>WEEKNUM(myData[[#This Row],[Date]])&amp;"-"&amp;YEAR(myData[[#This Row],[Date]])</f>
        <v>50-2012</v>
      </c>
      <c r="Y169" s="19">
        <f>SUMIF(myData[Week num],myData[[#This Row],[Week num]],myData[Value])</f>
        <v>1544</v>
      </c>
      <c r="Z169" s="20" t="str">
        <f>MONTH(myData[[#This Row],[Date]])&amp;"-"&amp;YEAR(myData[[#This Row],[Date]])</f>
        <v>12-2012</v>
      </c>
      <c r="AA169" s="19">
        <f>SUMIF(myData[Month Num],myData[[#This Row],[Month Num]],myData[Value])</f>
        <v>5543</v>
      </c>
      <c r="AB169" s="19" t="e">
        <f>IF(myData[[#This Row],[Week num]]=bestWeek,myData[[#This Row],[Value]],NA())</f>
        <v>#N/A</v>
      </c>
      <c r="AC169" s="19" t="e">
        <f>IF(myData[[#This Row],[Month Num]]=bestMonth,myData[[#This Row],[Value]],NA())</f>
        <v>#N/A</v>
      </c>
      <c r="AD169" s="19" t="e">
        <f>IF(OR(myData[[#This Row],[Date]]=AD$3,myData[[#This Row],[Date]]=AD$4),myData[[#This Row],[Value]],NA())</f>
        <v>#N/A</v>
      </c>
      <c r="AE169" s="19" t="e">
        <f>IF(OR(myData[[#This Row],[Date]]=AE$3,myData[[#This Row],[Date]]=AE$4),myData[[#This Row],[Value]],NA())</f>
        <v>#N/A</v>
      </c>
    </row>
    <row r="170" spans="22:31" x14ac:dyDescent="0.25">
      <c r="V170" s="18">
        <v>41254</v>
      </c>
      <c r="W170" s="22">
        <v>521</v>
      </c>
      <c r="X170" s="20" t="str">
        <f>WEEKNUM(myData[[#This Row],[Date]])&amp;"-"&amp;YEAR(myData[[#This Row],[Date]])</f>
        <v>50-2012</v>
      </c>
      <c r="Y170" s="19">
        <f>SUMIF(myData[Week num],myData[[#This Row],[Week num]],myData[Value])</f>
        <v>1544</v>
      </c>
      <c r="Z170" s="20" t="str">
        <f>MONTH(myData[[#This Row],[Date]])&amp;"-"&amp;YEAR(myData[[#This Row],[Date]])</f>
        <v>12-2012</v>
      </c>
      <c r="AA170" s="19">
        <f>SUMIF(myData[Month Num],myData[[#This Row],[Month Num]],myData[Value])</f>
        <v>5543</v>
      </c>
      <c r="AB170" s="19" t="e">
        <f>IF(myData[[#This Row],[Week num]]=bestWeek,myData[[#This Row],[Value]],NA())</f>
        <v>#N/A</v>
      </c>
      <c r="AC170" s="19" t="e">
        <f>IF(myData[[#This Row],[Month Num]]=bestMonth,myData[[#This Row],[Value]],NA())</f>
        <v>#N/A</v>
      </c>
      <c r="AD170" s="19" t="e">
        <f>IF(OR(myData[[#This Row],[Date]]=AD$3,myData[[#This Row],[Date]]=AD$4),myData[[#This Row],[Value]],NA())</f>
        <v>#N/A</v>
      </c>
      <c r="AE170" s="19" t="e">
        <f>IF(OR(myData[[#This Row],[Date]]=AE$3,myData[[#This Row],[Date]]=AE$4),myData[[#This Row],[Value]],NA())</f>
        <v>#N/A</v>
      </c>
    </row>
  </sheetData>
  <mergeCells count="16">
    <mergeCell ref="B2:L3"/>
    <mergeCell ref="N2:Q3"/>
    <mergeCell ref="N15:Q15"/>
    <mergeCell ref="N11:Q11"/>
    <mergeCell ref="N12:Q12"/>
    <mergeCell ref="V2:W3"/>
    <mergeCell ref="N17:Q17"/>
    <mergeCell ref="N19:Q19"/>
    <mergeCell ref="N20:Q20"/>
    <mergeCell ref="N7:Q7"/>
    <mergeCell ref="N8:Q8"/>
    <mergeCell ref="N9:Q9"/>
    <mergeCell ref="N10:Q10"/>
    <mergeCell ref="N13:Q13"/>
    <mergeCell ref="N14:Q14"/>
    <mergeCell ref="N16:Q16"/>
  </mergeCells>
  <hyperlinks>
    <hyperlink ref="N11:Q11" r:id="rId1" display="Highlight excel charts - examples"/>
    <hyperlink ref="N12:Q12" r:id="rId2" display="Interactive Sales chart using Excel"/>
    <hyperlink ref="N16:Q16" r:id="rId3" display="Using tables to handle growing data"/>
    <hyperlink ref="N13:Q13" r:id="rId4" display="Show details on demand - examples"/>
    <hyperlink ref="N17:Q17" r:id="rId5" display="OFFSET formula to extract a portion of data"/>
    <hyperlink ref="N20:Q20" r:id="rId6" display="Excel School Program"/>
    <hyperlink ref="N8:Q8" r:id="rId7" display="Detailed tutorail"/>
  </hyperlinks>
  <pageMargins left="0.7" right="0.7" top="0.75" bottom="0.75" header="0.3" footer="0.3"/>
  <drawing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highlight-values</vt:lpstr>
      <vt:lpstr>bestMonth</vt:lpstr>
      <vt:lpstr>bestWeek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2012-12-12T00:54:11Z</dcterms:created>
  <dcterms:modified xsi:type="dcterms:W3CDTF">2012-12-12T07:12:49Z</dcterms:modified>
</cp:coreProperties>
</file>