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logs\phd\podcast\shownotes\"/>
    </mc:Choice>
  </mc:AlternateContent>
  <bookViews>
    <workbookView xWindow="0" yWindow="0" windowWidth="28800" windowHeight="14820"/>
  </bookViews>
  <sheets>
    <sheet name="About this Model" sheetId="4" r:id="rId1"/>
    <sheet name="Cell Referencing" sheetId="1" r:id="rId2"/>
    <sheet name="Using Tables" sheetId="2" r:id="rId3"/>
    <sheet name="Assumption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ll_growth" localSheetId="3">#REF!</definedName>
    <definedName name="call_growth">'[1]3.1'!$B$12</definedName>
    <definedName name="cases">[2]Assumptions!$G$7:$G$9</definedName>
    <definedName name="chargeout">[2]Assumptions!$B$32:$C$46</definedName>
    <definedName name="churn">[2]Assumptions!$C$13</definedName>
    <definedName name="COGS">'[3]Naming Cells - Basic'!$D$8:$D$11</definedName>
    <definedName name="consumables" localSheetId="3">#REF!</definedName>
    <definedName name="consumables">'[1]3.1'!$B$20</definedName>
    <definedName name="cost_cap">[2]Assumptions!$C$20</definedName>
    <definedName name="cust_growth" localSheetId="3">#REF!</definedName>
    <definedName name="cust_growth">'[1]3.1'!$B$10</definedName>
    <definedName name="cust_per_para">'[4]Stepped costs'!$B$2</definedName>
    <definedName name="dates">OFFSET([5]CHOOSE!$A$1,0,0,COUNT([5]CHOOSE!$A$1:$A$65536),1)</definedName>
    <definedName name="Expenses">'[3]Naming Cells - Basic'!$E$8:$E$11</definedName>
    <definedName name="fruit">[6]VLOOKUP!$B$7:$C$10</definedName>
    <definedName name="GST">[7]VLOOKUP!$D$1</definedName>
    <definedName name="HC_cust">[2]Assumptions!$C$3</definedName>
    <definedName name="inflation">[2]Assumptions!$C$16</definedName>
    <definedName name="lookup" localSheetId="3">#REF!</definedName>
    <definedName name="lookup">#REF!</definedName>
    <definedName name="months" localSheetId="3">#REF!</definedName>
    <definedName name="months">#REF!</definedName>
    <definedName name="OH">[2]Assumptions!$C$9</definedName>
    <definedName name="para_sal">'[4]Stepped costs'!$B$3</definedName>
    <definedName name="pet_ownshp">[2]Assumptions!$C$18</definedName>
    <definedName name="prem_profit">[2]Assumptions!$C$7</definedName>
    <definedName name="premium">[2]Assumptions!$C$5</definedName>
    <definedName name="price">[8]Named!$B$2</definedName>
    <definedName name="price_list">[7]VLOOKUP!$B$9:$E$12</definedName>
    <definedName name="priceYr1">[6]Named!$B$2</definedName>
    <definedName name="Pricing">[9]Named!$B$2</definedName>
    <definedName name="Revenue">'[3]Naming Cells - Basic'!$C$8:$C$11</definedName>
    <definedName name="sal_inc">'[4]Stepped costs'!#REF!</definedName>
    <definedName name="scenario">'[2]P&amp;L'!$B$3</definedName>
    <definedName name="sold">'[4]Break even 1'!$F$2</definedName>
    <definedName name="soldex">[10]Costing!$F$2</definedName>
    <definedName name="takeup">[2]Assumptions!$C$11</definedName>
    <definedName name="tax_table" localSheetId="3">[11]Salaries!#REF!</definedName>
    <definedName name="tax_table">[11]Salaries!#REF!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E4" i="3"/>
  <c r="F4" i="3"/>
  <c r="G4" i="3" s="1"/>
  <c r="C5" i="3"/>
  <c r="D5" i="3"/>
  <c r="E5" i="3" s="1"/>
  <c r="F5" i="3" s="1"/>
  <c r="G5" i="3" s="1"/>
  <c r="D13" i="3"/>
  <c r="E13" i="3" s="1"/>
  <c r="F13" i="3" s="1"/>
  <c r="G13" i="3" s="1"/>
  <c r="C13" i="3"/>
  <c r="C12" i="3"/>
  <c r="D12" i="3" s="1"/>
  <c r="E12" i="3" s="1"/>
  <c r="F12" i="3" s="1"/>
  <c r="G12" i="3" s="1"/>
  <c r="A7" i="3"/>
  <c r="J6" i="2" l="1"/>
  <c r="J2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D5" i="1" l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<sst xmlns="http://schemas.openxmlformats.org/spreadsheetml/2006/main" count="73" uniqueCount="32">
  <si>
    <t xml:space="preserve">Borrowing </t>
  </si>
  <si>
    <t>Customer</t>
  </si>
  <si>
    <t>Store</t>
  </si>
  <si>
    <t>Product</t>
  </si>
  <si>
    <t>Price</t>
  </si>
  <si>
    <t>GST</t>
  </si>
  <si>
    <t>Price Incl GST</t>
  </si>
  <si>
    <t>Fred B</t>
  </si>
  <si>
    <t>Uptown</t>
  </si>
  <si>
    <t>DVD</t>
  </si>
  <si>
    <t>Jenny A</t>
  </si>
  <si>
    <t>CD</t>
  </si>
  <si>
    <t>Faisal Z</t>
  </si>
  <si>
    <t>Book</t>
  </si>
  <si>
    <t>Ahmed L</t>
  </si>
  <si>
    <t>Helen M</t>
  </si>
  <si>
    <t>Jane D</t>
  </si>
  <si>
    <t>Bill W</t>
  </si>
  <si>
    <t>Li C</t>
  </si>
  <si>
    <t>Steve H</t>
  </si>
  <si>
    <t>Downtown</t>
  </si>
  <si>
    <t>Jeremy X</t>
  </si>
  <si>
    <t>Winnie W</t>
  </si>
  <si>
    <t>`</t>
  </si>
  <si>
    <t>Using Mixed Referencing to achieve consistent formulas for best practice</t>
  </si>
  <si>
    <t>Total:</t>
  </si>
  <si>
    <t>Customer Forecast - Layout 1</t>
  </si>
  <si>
    <t>Growth:</t>
  </si>
  <si>
    <t>No Customers</t>
  </si>
  <si>
    <t>nb: growth rate does not change over time</t>
  </si>
  <si>
    <t>Customer Forecast - Layout 2</t>
  </si>
  <si>
    <t>This model was created as part of the show notes to demonstrate some of the points discussed in Chandoo's podcast interview with Danielle Stein Fairhurst on Excel Best Practices.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</si>
</sst>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\-&quot;$&quot;#,##0.00"/>
    <numFmt numFmtId="165" formatCode="_-* #,##0.00_-;\-* #,##0.00_-;_-* &quot;-&quot;??_-;_-@_-"/>
    <numFmt numFmtId="166" formatCode="&quot;$&quot;#,##0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CC99"/>
        <b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" borderId="1" applyNumberFormat="0" applyAlignment="0" applyProtection="0"/>
  </cellStyleXfs>
  <cellXfs count="21">
    <xf numFmtId="0" fontId="0" fillId="0" borderId="0" xfId="0"/>
    <xf numFmtId="0" fontId="4" fillId="3" borderId="0" xfId="3" applyBorder="1" applyAlignment="1">
      <alignment horizontal="left" vertical="top" wrapText="1" readingOrder="1"/>
    </xf>
    <xf numFmtId="10" fontId="4" fillId="3" borderId="0" xfId="3" applyNumberFormat="1" applyBorder="1" applyAlignment="1">
      <alignment horizontal="center" vertical="top" wrapText="1" readingOrder="1"/>
    </xf>
    <xf numFmtId="0" fontId="0" fillId="0" borderId="0" xfId="0" applyFill="1"/>
    <xf numFmtId="166" fontId="5" fillId="0" borderId="0" xfId="0" applyNumberFormat="1" applyFont="1" applyFill="1"/>
    <xf numFmtId="0" fontId="4" fillId="3" borderId="0" xfId="3"/>
    <xf numFmtId="166" fontId="4" fillId="3" borderId="0" xfId="3" applyNumberFormat="1"/>
    <xf numFmtId="166" fontId="0" fillId="0" borderId="0" xfId="0" applyNumberFormat="1"/>
    <xf numFmtId="0" fontId="3" fillId="0" borderId="0" xfId="0" applyFont="1" applyFill="1"/>
    <xf numFmtId="0" fontId="0" fillId="0" borderId="0" xfId="0" applyAlignment="1">
      <alignment horizontal="center"/>
    </xf>
    <xf numFmtId="0" fontId="6" fillId="0" borderId="0" xfId="0" applyFont="1"/>
    <xf numFmtId="9" fontId="2" fillId="2" borderId="1" xfId="2" applyNumberFormat="1"/>
    <xf numFmtId="0" fontId="4" fillId="4" borderId="2" xfId="4" applyBorder="1"/>
    <xf numFmtId="0" fontId="7" fillId="0" borderId="0" xfId="0" applyFont="1"/>
    <xf numFmtId="167" fontId="2" fillId="2" borderId="1" xfId="2" applyNumberFormat="1"/>
    <xf numFmtId="167" fontId="0" fillId="0" borderId="3" xfId="1" applyNumberFormat="1" applyFont="1" applyBorder="1"/>
    <xf numFmtId="0" fontId="8" fillId="0" borderId="0" xfId="0" applyFont="1"/>
    <xf numFmtId="164" fontId="0" fillId="0" borderId="0" xfId="0" applyNumberFormat="1"/>
    <xf numFmtId="0" fontId="9" fillId="0" borderId="0" xfId="5"/>
    <xf numFmtId="9" fontId="2" fillId="5" borderId="1" xfId="6" applyNumberFormat="1"/>
    <xf numFmtId="0" fontId="0" fillId="0" borderId="0" xfId="0" applyAlignment="1">
      <alignment wrapText="1"/>
    </xf>
  </cellXfs>
  <cellStyles count="7">
    <cellStyle name="60% - Accent4" xfId="3" builtinId="44"/>
    <cellStyle name="Accent4 - 60%" xfId="4"/>
    <cellStyle name="Comma" xfId="1" builtinId="3"/>
    <cellStyle name="Hyperlink" xfId="5" builtinId="8"/>
    <cellStyle name="Input" xfId="2" builtinId="20"/>
    <cellStyle name="Input 2" xfId="6"/>
    <cellStyle name="Normal" xfId="0" builtinId="0"/>
  </cellStyles>
  <dxfs count="3">
    <dxf>
      <numFmt numFmtId="166" formatCode="&quot;$&quot;#,##0"/>
    </dxf>
    <dxf>
      <numFmt numFmtId="166" formatCode="&quot;$&quot;#,##0"/>
    </dxf>
    <dxf>
      <numFmt numFmtId="166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podcast-sessions/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plumsolutions.com.a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www.plumsolutions.com.au" TargetMode="External"/><Relationship Id="rId1" Type="http://schemas.openxmlformats.org/officeDocument/2006/relationships/hyperlink" Target="http://www.plumsolutions.com.au/using-excel-business-analysi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plumsolutions.com.au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umsolutions.com.au/using-excel-business-analysis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plumsolutions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164195</xdr:rowOff>
    </xdr:from>
    <xdr:to>
      <xdr:col>4</xdr:col>
      <xdr:colOff>314325</xdr:colOff>
      <xdr:row>6</xdr:row>
      <xdr:rowOff>66675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926195"/>
          <a:ext cx="1819275" cy="66448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</xdr:row>
      <xdr:rowOff>19050</xdr:rowOff>
    </xdr:from>
    <xdr:to>
      <xdr:col>0</xdr:col>
      <xdr:colOff>4979670</xdr:colOff>
      <xdr:row>6</xdr:row>
      <xdr:rowOff>19050</xdr:rowOff>
    </xdr:to>
    <xdr:sp macro="" textlink="">
      <xdr:nvSpPr>
        <xdr:cNvPr id="3" name="Rounded Rectangle 2">
          <a:hlinkClick xmlns:r="http://schemas.openxmlformats.org/officeDocument/2006/relationships" r:id="rId3"/>
        </xdr:cNvPr>
        <xdr:cNvSpPr/>
      </xdr:nvSpPr>
      <xdr:spPr>
        <a:xfrm>
          <a:off x="133350" y="971550"/>
          <a:ext cx="4846320" cy="571500"/>
        </a:xfrm>
        <a:prstGeom prst="roundRect">
          <a:avLst/>
        </a:prstGeom>
        <a:solidFill>
          <a:srgbClr val="00B050"/>
        </a:solidFill>
        <a:ln>
          <a:solidFill>
            <a:schemeClr val="tx1">
              <a:lumMod val="85000"/>
              <a:lumOff val="1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effectLst>
                <a:outerShdw blurRad="50800" dist="381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t>Get</a:t>
          </a:r>
          <a:r>
            <a:rPr lang="en-US" sz="1600" baseline="0">
              <a:effectLst>
                <a:outerShdw blurRad="50800" dist="381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t> more p</a:t>
          </a:r>
          <a:r>
            <a:rPr lang="en-US" sz="1600">
              <a:effectLst>
                <a:outerShdw blurRad="50800" dist="381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t>odcast episodes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5</xdr:row>
      <xdr:rowOff>125730</xdr:rowOff>
    </xdr:from>
    <xdr:ext cx="4518288" cy="264560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98120" y="1078230"/>
          <a:ext cx="4518288" cy="26456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i="1"/>
            <a:t>See p88</a:t>
          </a:r>
          <a:r>
            <a:rPr lang="en-AU" sz="1100" i="1" baseline="0"/>
            <a:t> of Using Excel for Business Analysis for how to use mixed references</a:t>
          </a:r>
          <a:endParaRPr lang="en-AU" sz="1100" i="1"/>
        </a:p>
      </xdr:txBody>
    </xdr:sp>
    <xdr:clientData/>
  </xdr:oneCellAnchor>
  <xdr:twoCellAnchor editAs="oneCell">
    <xdr:from>
      <xdr:col>4</xdr:col>
      <xdr:colOff>285750</xdr:colOff>
      <xdr:row>1</xdr:row>
      <xdr:rowOff>47625</xdr:rowOff>
    </xdr:from>
    <xdr:to>
      <xdr:col>7</xdr:col>
      <xdr:colOff>276225</xdr:colOff>
      <xdr:row>4</xdr:row>
      <xdr:rowOff>140605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238125"/>
          <a:ext cx="1819275" cy="664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19</xdr:row>
      <xdr:rowOff>76200</xdr:rowOff>
    </xdr:from>
    <xdr:to>
      <xdr:col>4</xdr:col>
      <xdr:colOff>590550</xdr:colOff>
      <xdr:row>20</xdr:row>
      <xdr:rowOff>95250</xdr:rowOff>
    </xdr:to>
    <xdr:cxnSp macro="">
      <xdr:nvCxnSpPr>
        <xdr:cNvPr id="3" name="Straight Arrow Connector 2"/>
        <xdr:cNvCxnSpPr/>
      </xdr:nvCxnSpPr>
      <xdr:spPr>
        <a:xfrm flipV="1">
          <a:off x="4057650" y="36957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20</xdr:row>
      <xdr:rowOff>142875</xdr:rowOff>
    </xdr:from>
    <xdr:to>
      <xdr:col>5</xdr:col>
      <xdr:colOff>685800</xdr:colOff>
      <xdr:row>23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248025" y="3952875"/>
          <a:ext cx="1600200" cy="571500"/>
        </a:xfrm>
        <a:prstGeom prst="rect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AU" sz="1100" b="0" i="0" u="none" strike="noStrike" baseline="0">
              <a:solidFill>
                <a:srgbClr val="000000"/>
              </a:solidFill>
              <a:latin typeface="Calibri"/>
            </a:rPr>
            <a:t>Typing a number into the formula here is not good practice!</a:t>
          </a:r>
        </a:p>
      </xdr:txBody>
    </xdr:sp>
    <xdr:clientData/>
  </xdr:twoCellAnchor>
  <xdr:twoCellAnchor>
    <xdr:from>
      <xdr:col>10</xdr:col>
      <xdr:colOff>533400</xdr:colOff>
      <xdr:row>0</xdr:row>
      <xdr:rowOff>47625</xdr:rowOff>
    </xdr:from>
    <xdr:to>
      <xdr:col>15</xdr:col>
      <xdr:colOff>285750</xdr:colOff>
      <xdr:row>2</xdr:row>
      <xdr:rowOff>171450</xdr:rowOff>
    </xdr:to>
    <xdr:sp macro="" textlink="">
      <xdr:nvSpPr>
        <xdr:cNvPr id="5" name="Rectangle 4"/>
        <xdr:cNvSpPr/>
      </xdr:nvSpPr>
      <xdr:spPr>
        <a:xfrm>
          <a:off x="8153400" y="47625"/>
          <a:ext cx="2800350" cy="5048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Referencing the entire column in this SUM formula is not good practice!</a:t>
          </a:r>
        </a:p>
      </xdr:txBody>
    </xdr:sp>
    <xdr:clientData/>
  </xdr:twoCellAnchor>
  <xdr:twoCellAnchor>
    <xdr:from>
      <xdr:col>10</xdr:col>
      <xdr:colOff>66675</xdr:colOff>
      <xdr:row>1</xdr:row>
      <xdr:rowOff>109538</xdr:rowOff>
    </xdr:from>
    <xdr:to>
      <xdr:col>10</xdr:col>
      <xdr:colOff>533400</xdr:colOff>
      <xdr:row>1</xdr:row>
      <xdr:rowOff>114300</xdr:rowOff>
    </xdr:to>
    <xdr:cxnSp macro="">
      <xdr:nvCxnSpPr>
        <xdr:cNvPr id="8" name="Straight Arrow Connector 7"/>
        <xdr:cNvCxnSpPr>
          <a:stCxn id="5" idx="1"/>
        </xdr:cNvCxnSpPr>
      </xdr:nvCxnSpPr>
      <xdr:spPr>
        <a:xfrm flipH="1">
          <a:off x="7686675" y="300038"/>
          <a:ext cx="46672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5</xdr:row>
      <xdr:rowOff>109538</xdr:rowOff>
    </xdr:from>
    <xdr:to>
      <xdr:col>10</xdr:col>
      <xdr:colOff>533400</xdr:colOff>
      <xdr:row>5</xdr:row>
      <xdr:rowOff>114300</xdr:rowOff>
    </xdr:to>
    <xdr:cxnSp macro="">
      <xdr:nvCxnSpPr>
        <xdr:cNvPr id="11" name="Straight Arrow Connector 10"/>
        <xdr:cNvCxnSpPr/>
      </xdr:nvCxnSpPr>
      <xdr:spPr>
        <a:xfrm flipH="1">
          <a:off x="7686675" y="300038"/>
          <a:ext cx="46672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4</xdr:row>
      <xdr:rowOff>0</xdr:rowOff>
    </xdr:from>
    <xdr:to>
      <xdr:col>15</xdr:col>
      <xdr:colOff>304800</xdr:colOff>
      <xdr:row>7</xdr:row>
      <xdr:rowOff>104775</xdr:rowOff>
    </xdr:to>
    <xdr:sp macro="" textlink="">
      <xdr:nvSpPr>
        <xdr:cNvPr id="12" name="Rectangle 11"/>
        <xdr:cNvSpPr/>
      </xdr:nvSpPr>
      <xdr:spPr>
        <a:xfrm>
          <a:off x="8172450" y="762000"/>
          <a:ext cx="2800350" cy="67627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Referencing the table instead will</a:t>
          </a:r>
          <a:r>
            <a:rPr lang="en-AU" sz="1100" baseline="0"/>
            <a:t> mean that additional data will be included in the SUM total.</a:t>
          </a:r>
          <a:endParaRPr lang="en-AU" sz="1100"/>
        </a:p>
      </xdr:txBody>
    </xdr:sp>
    <xdr:clientData/>
  </xdr:twoCellAnchor>
  <xdr:twoCellAnchor editAs="oneCell">
    <xdr:from>
      <xdr:col>11</xdr:col>
      <xdr:colOff>571500</xdr:colOff>
      <xdr:row>12</xdr:row>
      <xdr:rowOff>114300</xdr:rowOff>
    </xdr:from>
    <xdr:to>
      <xdr:col>14</xdr:col>
      <xdr:colOff>561975</xdr:colOff>
      <xdr:row>16</xdr:row>
      <xdr:rowOff>16780</xdr:rowOff>
    </xdr:to>
    <xdr:pic>
      <xdr:nvPicPr>
        <xdr:cNvPr id="15" name="Picture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2400300"/>
          <a:ext cx="1819275" cy="664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9525</xdr:rowOff>
    </xdr:from>
    <xdr:to>
      <xdr:col>12</xdr:col>
      <xdr:colOff>19050</xdr:colOff>
      <xdr:row>3</xdr:row>
      <xdr:rowOff>133350</xdr:rowOff>
    </xdr:to>
    <xdr:sp macro="" textlink="">
      <xdr:nvSpPr>
        <xdr:cNvPr id="4" name="Rectangle 3"/>
        <xdr:cNvSpPr/>
      </xdr:nvSpPr>
      <xdr:spPr>
        <a:xfrm>
          <a:off x="5257800" y="209550"/>
          <a:ext cx="2914650" cy="5048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Using a data validation comment helps</a:t>
          </a:r>
          <a:r>
            <a:rPr lang="en-AU" sz="1100" baseline="0"/>
            <a:t> the user when they are entering the data.</a:t>
          </a:r>
          <a:endParaRPr lang="en-AU" sz="1100"/>
        </a:p>
      </xdr:txBody>
    </xdr:sp>
    <xdr:clientData/>
  </xdr:twoCellAnchor>
  <xdr:twoCellAnchor>
    <xdr:from>
      <xdr:col>2</xdr:col>
      <xdr:colOff>209551</xdr:colOff>
      <xdr:row>2</xdr:row>
      <xdr:rowOff>71438</xdr:rowOff>
    </xdr:from>
    <xdr:to>
      <xdr:col>7</xdr:col>
      <xdr:colOff>266700</xdr:colOff>
      <xdr:row>2</xdr:row>
      <xdr:rowOff>76200</xdr:rowOff>
    </xdr:to>
    <xdr:cxnSp macro="">
      <xdr:nvCxnSpPr>
        <xdr:cNvPr id="5" name="Straight Arrow Connector 4"/>
        <xdr:cNvCxnSpPr>
          <a:stCxn id="4" idx="1"/>
        </xdr:cNvCxnSpPr>
      </xdr:nvCxnSpPr>
      <xdr:spPr>
        <a:xfrm flipH="1">
          <a:off x="2009776" y="461963"/>
          <a:ext cx="3248024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7</xdr:row>
      <xdr:rowOff>228600</xdr:rowOff>
    </xdr:from>
    <xdr:to>
      <xdr:col>12</xdr:col>
      <xdr:colOff>28575</xdr:colOff>
      <xdr:row>9</xdr:row>
      <xdr:rowOff>28575</xdr:rowOff>
    </xdr:to>
    <xdr:sp macro="" textlink="">
      <xdr:nvSpPr>
        <xdr:cNvPr id="8" name="Rectangle 7"/>
        <xdr:cNvSpPr/>
      </xdr:nvSpPr>
      <xdr:spPr>
        <a:xfrm>
          <a:off x="5267325" y="1571625"/>
          <a:ext cx="2914650" cy="5048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Using the input styles</a:t>
          </a:r>
          <a:r>
            <a:rPr lang="en-AU" sz="1100" baseline="0"/>
            <a:t> makes it clear which are input cells and which are not.</a:t>
          </a:r>
          <a:endParaRPr lang="en-AU" sz="1100"/>
        </a:p>
      </xdr:txBody>
    </xdr:sp>
    <xdr:clientData/>
  </xdr:twoCellAnchor>
  <xdr:twoCellAnchor>
    <xdr:from>
      <xdr:col>6</xdr:col>
      <xdr:colOff>66677</xdr:colOff>
      <xdr:row>8</xdr:row>
      <xdr:rowOff>128588</xdr:rowOff>
    </xdr:from>
    <xdr:to>
      <xdr:col>7</xdr:col>
      <xdr:colOff>276225</xdr:colOff>
      <xdr:row>9</xdr:row>
      <xdr:rowOff>85725</xdr:rowOff>
    </xdr:to>
    <xdr:cxnSp macro="">
      <xdr:nvCxnSpPr>
        <xdr:cNvPr id="9" name="Straight Arrow Connector 8"/>
        <xdr:cNvCxnSpPr>
          <a:stCxn id="8" idx="1"/>
        </xdr:cNvCxnSpPr>
      </xdr:nvCxnSpPr>
      <xdr:spPr>
        <a:xfrm flipH="1">
          <a:off x="4419602" y="1824038"/>
          <a:ext cx="847723" cy="3095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133350</xdr:colOff>
      <xdr:row>9</xdr:row>
      <xdr:rowOff>152400</xdr:rowOff>
    </xdr:from>
    <xdr:to>
      <xdr:col>12</xdr:col>
      <xdr:colOff>9525</xdr:colOff>
      <xdr:row>13</xdr:row>
      <xdr:rowOff>54880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200275"/>
          <a:ext cx="1819275" cy="664480"/>
        </a:xfrm>
        <a:prstGeom prst="rect">
          <a:avLst/>
        </a:prstGeom>
      </xdr:spPr>
    </xdr:pic>
    <xdr:clientData/>
  </xdr:twoCellAnchor>
  <xdr:oneCellAnchor>
    <xdr:from>
      <xdr:col>4</xdr:col>
      <xdr:colOff>76200</xdr:colOff>
      <xdr:row>5</xdr:row>
      <xdr:rowOff>161925</xdr:rowOff>
    </xdr:from>
    <xdr:ext cx="5020733" cy="264560"/>
    <xdr:sp macro="" textlink="">
      <xdr:nvSpPr>
        <xdr:cNvPr id="13" name="TextBox 12">
          <a:hlinkClick xmlns:r="http://schemas.openxmlformats.org/officeDocument/2006/relationships" r:id="rId3"/>
        </xdr:cNvPr>
        <xdr:cNvSpPr txBox="1"/>
      </xdr:nvSpPr>
      <xdr:spPr>
        <a:xfrm>
          <a:off x="3152775" y="1123950"/>
          <a:ext cx="5020733" cy="26456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i="1"/>
            <a:t>See p43</a:t>
          </a:r>
          <a:r>
            <a:rPr lang="en-AU" sz="1100" i="1" baseline="0"/>
            <a:t> of Using Excel for Business Analysis for more on assumptions documentation</a:t>
          </a:r>
          <a:endParaRPr lang="en-AU" sz="1100" i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Susan%20Admin\UEBA%202nd%20Edition\Second%20Edition%20Manuscript\Excel%20files\Chap%203\Assumptions%20Document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Third%20Party%20Training/IIR%20Dubai%20CC/Materials/Session%202%20Exercis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Plum%20Solutions%20Training\Materials%20Database\Exercise%20Files\Course%20Files\B&amp;F\To%20Students\Completed%20Models\Budget%20Model%20-%20comple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Plum%20Solutions%20Training\Materials%20Database\Exercise%20Files\Completed%20Files\2013%20HC%20Business%20Case%20-%20comple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Third%20Party%20Training\DC%20Gardner\Westpac\3.%20Answers%20-%20Day%20O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Plum%20Solutions%20Training\Budgeting%20&amp;%20Forecasting\Exercises\Day%201%20Exercis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Plum%20Solutions%20Training\Materials%20Database\Exercise%20Files\Development%20Files\exercis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Susan%20Admin\Plum%20Resources\Course%20Materials\FME%20-%20Copy\To%20Students\FME%20Practical%20Exercis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Plum%20Solutions%20Training\Data%20Analysis\Files\Practical%20Exercises%20Comple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um%20Solutions\Third%20Party%20Training\Aventedge\Sydney\To%20Students\Exercise%20Files\Masterclass%20Practical%20Exercis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%20Admin\Plum%20Resources\Course%20Materials\FME\Materials\FME%20Practical%20Exercises%20(training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, 3.3, 3.5,3.7"/>
      <sheetName val="3.4"/>
      <sheetName val="Long Formulas"/>
      <sheetName val="3.6"/>
      <sheetName val="3.9"/>
    </sheetNames>
    <sheetDataSet>
      <sheetData sheetId="0">
        <row r="10">
          <cell r="B10">
            <v>0.05</v>
          </cell>
        </row>
        <row r="12">
          <cell r="B12">
            <v>3.5000000000000003E-2</v>
          </cell>
        </row>
        <row r="20">
          <cell r="B20">
            <v>0.45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ex"/>
      <sheetName val="2003"/>
      <sheetName val="graph"/>
      <sheetName val="Costing"/>
      <sheetName val="CVP"/>
    </sheetNames>
    <sheetDataSet>
      <sheetData sheetId="0"/>
      <sheetData sheetId="1"/>
      <sheetData sheetId="2"/>
      <sheetData sheetId="3">
        <row r="2">
          <cell r="F2">
            <v>150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P&amp;L"/>
      <sheetName val="Revenue"/>
      <sheetName val="Salaries"/>
      <sheetName val="Admin, Property &amp; IT"/>
      <sheetName val="Cape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taff"/>
      <sheetName val="Revenue"/>
      <sheetName val="Payback"/>
      <sheetName val="Assumptions"/>
      <sheetName val="Problem"/>
    </sheetNames>
    <sheetDataSet>
      <sheetData sheetId="0">
        <row r="3">
          <cell r="B3" t="str">
            <v xml:space="preserve">Base Case </v>
          </cell>
        </row>
      </sheetData>
      <sheetData sheetId="1">
        <row r="5">
          <cell r="G5">
            <v>0</v>
          </cell>
        </row>
      </sheetData>
      <sheetData sheetId="2"/>
      <sheetData sheetId="3"/>
      <sheetData sheetId="4">
        <row r="3">
          <cell r="C3">
            <v>2200000</v>
          </cell>
        </row>
        <row r="5">
          <cell r="C5">
            <v>400</v>
          </cell>
        </row>
        <row r="7">
          <cell r="C7">
            <v>0.1</v>
          </cell>
          <cell r="G7" t="str">
            <v xml:space="preserve">Best Case </v>
          </cell>
        </row>
        <row r="8">
          <cell r="G8" t="str">
            <v xml:space="preserve">Base Case </v>
          </cell>
        </row>
        <row r="9">
          <cell r="C9">
            <v>4.5</v>
          </cell>
          <cell r="G9" t="str">
            <v xml:space="preserve">Worst Case </v>
          </cell>
        </row>
        <row r="11">
          <cell r="C11">
            <v>2.5000000000000001E-2</v>
          </cell>
        </row>
        <row r="13">
          <cell r="C13">
            <v>0.05</v>
          </cell>
        </row>
        <row r="16">
          <cell r="C16">
            <v>0.03</v>
          </cell>
        </row>
        <row r="18">
          <cell r="C18">
            <v>0.54</v>
          </cell>
        </row>
        <row r="20">
          <cell r="C20">
            <v>0.12</v>
          </cell>
        </row>
        <row r="32">
          <cell r="B32" t="str">
            <v>Project Manager</v>
          </cell>
          <cell r="C32">
            <v>240000</v>
          </cell>
        </row>
        <row r="33">
          <cell r="B33" t="str">
            <v>Business Analyst</v>
          </cell>
          <cell r="C33">
            <v>120000</v>
          </cell>
        </row>
        <row r="34">
          <cell r="B34" t="str">
            <v>Marketing</v>
          </cell>
          <cell r="C34">
            <v>140000</v>
          </cell>
        </row>
        <row r="35">
          <cell r="B35" t="str">
            <v>External BA</v>
          </cell>
          <cell r="C35">
            <v>180000</v>
          </cell>
        </row>
        <row r="36">
          <cell r="B36" t="str">
            <v>External IT PM</v>
          </cell>
          <cell r="C36">
            <v>227808</v>
          </cell>
        </row>
        <row r="37">
          <cell r="B37" t="str">
            <v>IT - CP Tech</v>
          </cell>
          <cell r="C37">
            <v>203400</v>
          </cell>
        </row>
        <row r="38">
          <cell r="B38" t="str">
            <v>Tester</v>
          </cell>
          <cell r="C38">
            <v>136800</v>
          </cell>
        </row>
        <row r="39">
          <cell r="B39" t="str">
            <v>IB Technology</v>
          </cell>
          <cell r="C39">
            <v>175000</v>
          </cell>
        </row>
        <row r="40">
          <cell r="B40" t="str">
            <v>IT Consultant</v>
          </cell>
          <cell r="C40">
            <v>300000</v>
          </cell>
        </row>
        <row r="41">
          <cell r="B41" t="str">
            <v>Distribution</v>
          </cell>
          <cell r="C41">
            <v>130000</v>
          </cell>
        </row>
        <row r="42">
          <cell r="B42" t="str">
            <v>Team Leader</v>
          </cell>
          <cell r="C42">
            <v>120000</v>
          </cell>
        </row>
        <row r="43">
          <cell r="B43" t="str">
            <v>Executive Assistant</v>
          </cell>
          <cell r="C43">
            <v>98000</v>
          </cell>
        </row>
        <row r="44">
          <cell r="B44" t="str">
            <v>Team Assistant</v>
          </cell>
          <cell r="C44">
            <v>82000</v>
          </cell>
        </row>
        <row r="45">
          <cell r="B45" t="str">
            <v>Call Centre</v>
          </cell>
          <cell r="C45">
            <v>56000</v>
          </cell>
        </row>
        <row r="46">
          <cell r="B46" t="str">
            <v>Product Development</v>
          </cell>
          <cell r="C46">
            <v>240000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ming Cells - Basic"/>
      <sheetName val="Naming Cells - Intermediate"/>
      <sheetName val="Dates and Timing Conventions"/>
      <sheetName val="Useful Tools"/>
      <sheetName val="Time Value of Money"/>
      <sheetName val="Advanced Formula - Basic"/>
      <sheetName val="Advanced Formulae - Intermediat"/>
      <sheetName val="Advanced Formula - Advanced"/>
      <sheetName val="Modeling Tools - Basic"/>
      <sheetName val="Keyboard Shortcust"/>
      <sheetName val="Income Statement - Basic"/>
      <sheetName val="Income Statement - Intermediate"/>
      <sheetName val="Income Statement - Advanced"/>
      <sheetName val="Balance Sheet - Basic"/>
      <sheetName val="Balance Sheet - Intermediate"/>
      <sheetName val="Balance Sheet - Advanced"/>
    </sheetNames>
    <sheetDataSet>
      <sheetData sheetId="0"/>
      <sheetData sheetId="1">
        <row r="8">
          <cell r="C8">
            <v>219736</v>
          </cell>
          <cell r="D8">
            <v>164802</v>
          </cell>
          <cell r="E8">
            <v>56498</v>
          </cell>
        </row>
        <row r="9">
          <cell r="C9">
            <v>343422</v>
          </cell>
          <cell r="D9">
            <v>264434.94</v>
          </cell>
          <cell r="E9">
            <v>64823</v>
          </cell>
        </row>
        <row r="10">
          <cell r="C10">
            <v>433620</v>
          </cell>
          <cell r="D10">
            <v>338223.6</v>
          </cell>
          <cell r="E10">
            <v>69341</v>
          </cell>
        </row>
        <row r="11">
          <cell r="C11">
            <v>387211</v>
          </cell>
          <cell r="D11">
            <v>286536.14</v>
          </cell>
          <cell r="E11">
            <v>76432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 Referencing"/>
      <sheetName val="Named Range VLOOKUP"/>
      <sheetName val="graph ex"/>
      <sheetName val="2003"/>
      <sheetName val="graph"/>
      <sheetName val="Stepped costs"/>
      <sheetName val="Decision"/>
      <sheetName val="Break even 1"/>
      <sheetName val="Break Even 2"/>
      <sheetName val="Contingency"/>
      <sheetName val="Flex Budget"/>
      <sheetName val="Ex1"/>
      <sheetName val="Ex2"/>
      <sheetName val="Tiering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30</v>
          </cell>
        </row>
        <row r="3">
          <cell r="B3">
            <v>50000</v>
          </cell>
        </row>
      </sheetData>
      <sheetData sheetId="6"/>
      <sheetData sheetId="7">
        <row r="2">
          <cell r="F2">
            <v>150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goal seek"/>
      <sheetName val="error check"/>
      <sheetName val="CHOOSE"/>
      <sheetName val="OFFSET"/>
      <sheetName val="TRANSPOSE"/>
      <sheetName val="Timestamp"/>
    </sheetNames>
    <sheetDataSet>
      <sheetData sheetId="0"/>
      <sheetData sheetId="1"/>
      <sheetData sheetId="2"/>
      <sheetData sheetId="3">
        <row r="1">
          <cell r="A1" t="str">
            <v>Monday</v>
          </cell>
        </row>
        <row r="2">
          <cell r="A2" t="str">
            <v>Tuesday</v>
          </cell>
        </row>
        <row r="3">
          <cell r="A3" t="str">
            <v>Wednesday</v>
          </cell>
        </row>
        <row r="4">
          <cell r="A4" t="str">
            <v>Thursday</v>
          </cell>
        </row>
        <row r="5">
          <cell r="A5" t="str">
            <v>Friday</v>
          </cell>
        </row>
        <row r="6">
          <cell r="A6" t="str">
            <v>Saturday</v>
          </cell>
        </row>
        <row r="7">
          <cell r="A7" t="str">
            <v>Sunday</v>
          </cell>
        </row>
        <row r="9">
          <cell r="A9" t="str">
            <v>Monday</v>
          </cell>
        </row>
        <row r="22">
          <cell r="A22">
            <v>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Cell Ref"/>
      <sheetName val="Named"/>
      <sheetName val="Agg - basic"/>
      <sheetName val="Complex Agg"/>
      <sheetName val="Films"/>
      <sheetName val="VLOOKUP"/>
      <sheetName val="FORECAST"/>
      <sheetName val="Format"/>
      <sheetName val="Goal Seek"/>
    </sheetNames>
    <sheetDataSet>
      <sheetData sheetId="0"/>
      <sheetData sheetId="1"/>
      <sheetData sheetId="2">
        <row r="2">
          <cell r="B2">
            <v>450</v>
          </cell>
        </row>
      </sheetData>
      <sheetData sheetId="3"/>
      <sheetData sheetId="4"/>
      <sheetData sheetId="5"/>
      <sheetData sheetId="6">
        <row r="7">
          <cell r="B7" t="str">
            <v>Apples</v>
          </cell>
          <cell r="C7">
            <v>0.8</v>
          </cell>
        </row>
        <row r="8">
          <cell r="B8" t="str">
            <v>Oranges</v>
          </cell>
          <cell r="C8">
            <v>0.6</v>
          </cell>
        </row>
        <row r="9">
          <cell r="B9" t="str">
            <v>Pears</v>
          </cell>
          <cell r="C9">
            <v>1</v>
          </cell>
        </row>
        <row r="10">
          <cell r="B10" t="str">
            <v>Bananas</v>
          </cell>
          <cell r="C10">
            <v>1.2</v>
          </cell>
        </row>
      </sheetData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INDEX &amp; MATCH"/>
      <sheetName val="Fcst"/>
      <sheetName val="ex"/>
      <sheetName val="pivot"/>
      <sheetName val="Database"/>
      <sheetName val="Lookup"/>
      <sheetName val="Fees Forecast"/>
      <sheetName val="Report"/>
      <sheetName val="Financials"/>
      <sheetName val="Dashboard"/>
    </sheetNames>
    <sheetDataSet>
      <sheetData sheetId="0">
        <row r="1">
          <cell r="D1">
            <v>0.1</v>
          </cell>
        </row>
        <row r="9">
          <cell r="B9" t="str">
            <v>Apples</v>
          </cell>
          <cell r="C9">
            <v>3.2</v>
          </cell>
          <cell r="D9">
            <v>0.32000000000000006</v>
          </cell>
          <cell r="E9">
            <v>3.5200000000000005</v>
          </cell>
        </row>
        <row r="10">
          <cell r="B10" t="str">
            <v>Oranges</v>
          </cell>
          <cell r="C10">
            <v>3.5999999999999996</v>
          </cell>
          <cell r="D10">
            <v>0.36</v>
          </cell>
          <cell r="E10">
            <v>3.9599999999999995</v>
          </cell>
        </row>
        <row r="11">
          <cell r="B11" t="str">
            <v>Pears</v>
          </cell>
          <cell r="C11">
            <v>2</v>
          </cell>
          <cell r="D11">
            <v>0.2</v>
          </cell>
          <cell r="E11">
            <v>2.2000000000000002</v>
          </cell>
        </row>
        <row r="12">
          <cell r="B12" t="str">
            <v>Bananas</v>
          </cell>
          <cell r="C12">
            <v>3.5999999999999996</v>
          </cell>
          <cell r="D12">
            <v>0.36</v>
          </cell>
          <cell r="E12">
            <v>3.9599999999999995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Ref"/>
      <sheetName val="Named"/>
      <sheetName val="VLOOKUP"/>
      <sheetName val="Aggregation"/>
      <sheetName val="Goal Seek"/>
      <sheetName val="Array"/>
      <sheetName val="Interest"/>
      <sheetName val="Error Check"/>
      <sheetName val="NPV &amp; IRR"/>
      <sheetName val="OFFSET"/>
      <sheetName val="TRANSPOSE"/>
      <sheetName val="Combo"/>
      <sheetName val="Scen Mgr"/>
    </sheetNames>
    <sheetDataSet>
      <sheetData sheetId="0"/>
      <sheetData sheetId="1">
        <row r="2">
          <cell r="B2">
            <v>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Ref"/>
      <sheetName val="Named"/>
      <sheetName val="Agg - basic"/>
      <sheetName val="Complex Agg"/>
      <sheetName val="Films"/>
      <sheetName val="VLOOKUP"/>
      <sheetName val="FORECAST"/>
      <sheetName val="Format"/>
      <sheetName val="Goal Seek"/>
    </sheetNames>
    <sheetDataSet>
      <sheetData sheetId="0"/>
      <sheetData sheetId="1">
        <row r="2">
          <cell r="B2">
            <v>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Sales" displayName="Sales" ref="A1:F19" totalsRowShown="0" headerRowCellStyle="60% - Accent4">
  <autoFilter ref="A1:F19"/>
  <tableColumns count="6">
    <tableColumn id="1" name="Customer"/>
    <tableColumn id="2" name="Store"/>
    <tableColumn id="3" name="Product"/>
    <tableColumn id="4" name="Price" dataDxfId="2"/>
    <tableColumn id="5" name="GST" dataDxfId="1">
      <calculatedColumnFormula>Sales[[#This Row],[Price]]*10%</calculatedColumnFormula>
    </tableColumn>
    <tableColumn id="6" name="Price Incl GST" dataDxfId="0">
      <calculatedColumnFormula>Sales[[#This Row],[GST]]+Sales[[#This Row],[Price]]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tabSelected="1" workbookViewId="0">
      <selection activeCell="A2" sqref="A2"/>
    </sheetView>
  </sheetViews>
  <sheetFormatPr defaultRowHeight="15" x14ac:dyDescent="0.25"/>
  <cols>
    <col min="1" max="1" width="76.5703125" customWidth="1"/>
  </cols>
  <sheetData>
    <row r="2" spans="1:1" ht="45" x14ac:dyDescent="0.25">
      <c r="A2" s="20" t="s">
        <v>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Normal="100" workbookViewId="0">
      <selection activeCell="B3" sqref="B3"/>
    </sheetView>
  </sheetViews>
  <sheetFormatPr defaultColWidth="9.140625" defaultRowHeight="15" x14ac:dyDescent="0.25"/>
  <cols>
    <col min="1" max="1" width="11.28515625" style="3" bestFit="1" customWidth="1"/>
    <col min="2" max="16384" width="9.140625" style="3"/>
  </cols>
  <sheetData>
    <row r="1" spans="1:4" x14ac:dyDescent="0.25">
      <c r="A1" s="8" t="s">
        <v>24</v>
      </c>
    </row>
    <row r="2" spans="1:4" x14ac:dyDescent="0.25">
      <c r="A2" s="1" t="s">
        <v>0</v>
      </c>
      <c r="B2" s="2">
        <v>7.4999999999999997E-2</v>
      </c>
      <c r="C2" s="2">
        <v>0.08</v>
      </c>
      <c r="D2" s="2">
        <v>8.5000000000000006E-2</v>
      </c>
    </row>
    <row r="3" spans="1:4" x14ac:dyDescent="0.25">
      <c r="A3" s="4">
        <v>250000</v>
      </c>
      <c r="B3" s="4">
        <f>$A3*B$2</f>
        <v>18750</v>
      </c>
      <c r="C3" s="4">
        <f t="shared" ref="C3:D5" si="0">$A3*C$2</f>
        <v>20000</v>
      </c>
      <c r="D3" s="4">
        <f t="shared" si="0"/>
        <v>21250</v>
      </c>
    </row>
    <row r="4" spans="1:4" x14ac:dyDescent="0.25">
      <c r="A4" s="4">
        <v>500000</v>
      </c>
      <c r="B4" s="4">
        <f t="shared" ref="B4:B5" si="1">$A4*B$2</f>
        <v>37500</v>
      </c>
      <c r="C4" s="4">
        <f t="shared" si="0"/>
        <v>40000</v>
      </c>
      <c r="D4" s="4">
        <f t="shared" si="0"/>
        <v>42500</v>
      </c>
    </row>
    <row r="5" spans="1:4" x14ac:dyDescent="0.25">
      <c r="A5" s="4">
        <v>1000000</v>
      </c>
      <c r="B5" s="4">
        <f t="shared" si="1"/>
        <v>75000</v>
      </c>
      <c r="C5" s="4">
        <f t="shared" si="0"/>
        <v>80000</v>
      </c>
      <c r="D5" s="4">
        <f t="shared" si="0"/>
        <v>85000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>
      <selection activeCell="E2" sqref="E2"/>
    </sheetView>
  </sheetViews>
  <sheetFormatPr defaultRowHeight="15" x14ac:dyDescent="0.25"/>
  <cols>
    <col min="1" max="3" width="13.85546875" customWidth="1"/>
    <col min="4" max="5" width="10.42578125" customWidth="1"/>
    <col min="6" max="6" width="15.28515625" style="7" customWidth="1"/>
  </cols>
  <sheetData>
    <row r="1" spans="1:10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6</v>
      </c>
    </row>
    <row r="2" spans="1:10" x14ac:dyDescent="0.25">
      <c r="A2" t="s">
        <v>7</v>
      </c>
      <c r="B2" t="s">
        <v>8</v>
      </c>
      <c r="C2" t="s">
        <v>9</v>
      </c>
      <c r="D2" s="7">
        <v>41</v>
      </c>
      <c r="E2" s="7">
        <f>Sales[[#This Row],[Price]]*10%</f>
        <v>4.1000000000000005</v>
      </c>
      <c r="F2" s="7">
        <f>Sales[[#This Row],[GST]]+Sales[[#This Row],[Price]]</f>
        <v>45.1</v>
      </c>
      <c r="I2" t="s">
        <v>25</v>
      </c>
      <c r="J2" s="7">
        <f>SUM(F:F)</f>
        <v>1127.5</v>
      </c>
    </row>
    <row r="3" spans="1:10" x14ac:dyDescent="0.25">
      <c r="A3" t="s">
        <v>10</v>
      </c>
      <c r="B3" t="s">
        <v>8</v>
      </c>
      <c r="C3" t="s">
        <v>11</v>
      </c>
      <c r="D3" s="7">
        <v>81</v>
      </c>
      <c r="E3" s="7">
        <f>Sales[[#This Row],[Price]]*10%</f>
        <v>8.1</v>
      </c>
      <c r="F3" s="7">
        <f>Sales[[#This Row],[GST]]+Sales[[#This Row],[Price]]</f>
        <v>89.1</v>
      </c>
    </row>
    <row r="4" spans="1:10" x14ac:dyDescent="0.25">
      <c r="A4" t="s">
        <v>12</v>
      </c>
      <c r="B4" t="s">
        <v>8</v>
      </c>
      <c r="C4" t="s">
        <v>13</v>
      </c>
      <c r="D4" s="7">
        <v>22</v>
      </c>
      <c r="E4" s="7">
        <f>Sales[[#This Row],[Price]]*10%</f>
        <v>2.2000000000000002</v>
      </c>
      <c r="F4" s="7">
        <f>Sales[[#This Row],[GST]]+Sales[[#This Row],[Price]]</f>
        <v>24.2</v>
      </c>
    </row>
    <row r="5" spans="1:10" x14ac:dyDescent="0.25">
      <c r="A5" t="s">
        <v>14</v>
      </c>
      <c r="B5" t="s">
        <v>8</v>
      </c>
      <c r="C5" t="s">
        <v>13</v>
      </c>
      <c r="D5" s="7">
        <v>53</v>
      </c>
      <c r="E5" s="7">
        <f>Sales[[#This Row],[Price]]*10%</f>
        <v>5.3000000000000007</v>
      </c>
      <c r="F5" s="7">
        <f>Sales[[#This Row],[GST]]+Sales[[#This Row],[Price]]</f>
        <v>58.3</v>
      </c>
    </row>
    <row r="6" spans="1:10" x14ac:dyDescent="0.25">
      <c r="A6" t="s">
        <v>15</v>
      </c>
      <c r="B6" t="s">
        <v>8</v>
      </c>
      <c r="C6" t="s">
        <v>13</v>
      </c>
      <c r="D6" s="7">
        <v>66</v>
      </c>
      <c r="E6" s="7">
        <f>Sales[[#This Row],[Price]]*10%</f>
        <v>6.6000000000000005</v>
      </c>
      <c r="F6" s="7">
        <f>Sales[[#This Row],[GST]]+Sales[[#This Row],[Price]]</f>
        <v>72.599999999999994</v>
      </c>
      <c r="I6" t="s">
        <v>25</v>
      </c>
      <c r="J6" s="7">
        <f>SUM(Sales[Price Incl GST])</f>
        <v>1127.5</v>
      </c>
    </row>
    <row r="7" spans="1:10" x14ac:dyDescent="0.25">
      <c r="A7" t="s">
        <v>16</v>
      </c>
      <c r="B7" t="s">
        <v>8</v>
      </c>
      <c r="C7" t="s">
        <v>9</v>
      </c>
      <c r="D7" s="7">
        <v>62</v>
      </c>
      <c r="E7" s="7">
        <f>Sales[[#This Row],[Price]]*10%</f>
        <v>6.2</v>
      </c>
      <c r="F7" s="7">
        <f>Sales[[#This Row],[GST]]+Sales[[#This Row],[Price]]</f>
        <v>68.2</v>
      </c>
    </row>
    <row r="8" spans="1:10" x14ac:dyDescent="0.25">
      <c r="A8" t="s">
        <v>17</v>
      </c>
      <c r="B8" t="s">
        <v>8</v>
      </c>
      <c r="C8" t="s">
        <v>13</v>
      </c>
      <c r="D8" s="7">
        <v>46</v>
      </c>
      <c r="E8" s="7">
        <f>Sales[[#This Row],[Price]]*10%</f>
        <v>4.6000000000000005</v>
      </c>
      <c r="F8" s="7">
        <f>Sales[[#This Row],[GST]]+Sales[[#This Row],[Price]]</f>
        <v>50.6</v>
      </c>
    </row>
    <row r="9" spans="1:10" x14ac:dyDescent="0.25">
      <c r="A9" t="s">
        <v>18</v>
      </c>
      <c r="B9" t="s">
        <v>8</v>
      </c>
      <c r="C9" t="s">
        <v>11</v>
      </c>
      <c r="D9" s="7">
        <v>95</v>
      </c>
      <c r="E9" s="7">
        <f>Sales[[#This Row],[Price]]*10%</f>
        <v>9.5</v>
      </c>
      <c r="F9" s="7">
        <f>Sales[[#This Row],[GST]]+Sales[[#This Row],[Price]]</f>
        <v>104.5</v>
      </c>
    </row>
    <row r="10" spans="1:10" x14ac:dyDescent="0.25">
      <c r="A10" t="s">
        <v>19</v>
      </c>
      <c r="B10" t="s">
        <v>8</v>
      </c>
      <c r="C10" t="s">
        <v>9</v>
      </c>
      <c r="D10" s="7">
        <v>31</v>
      </c>
      <c r="E10" s="7">
        <f>Sales[[#This Row],[Price]]*10%</f>
        <v>3.1</v>
      </c>
      <c r="F10" s="7">
        <f>Sales[[#This Row],[GST]]+Sales[[#This Row],[Price]]</f>
        <v>34.1</v>
      </c>
    </row>
    <row r="11" spans="1:10" x14ac:dyDescent="0.25">
      <c r="A11" t="s">
        <v>7</v>
      </c>
      <c r="B11" t="s">
        <v>20</v>
      </c>
      <c r="C11" t="s">
        <v>9</v>
      </c>
      <c r="D11" s="7">
        <v>41</v>
      </c>
      <c r="E11" s="7">
        <f>Sales[[#This Row],[Price]]*10%</f>
        <v>4.1000000000000005</v>
      </c>
      <c r="F11" s="7">
        <f>Sales[[#This Row],[GST]]+Sales[[#This Row],[Price]]</f>
        <v>45.1</v>
      </c>
    </row>
    <row r="12" spans="1:10" x14ac:dyDescent="0.25">
      <c r="A12" t="s">
        <v>10</v>
      </c>
      <c r="B12" t="s">
        <v>20</v>
      </c>
      <c r="C12" t="s">
        <v>11</v>
      </c>
      <c r="D12" s="7">
        <v>66</v>
      </c>
      <c r="E12" s="7">
        <f>Sales[[#This Row],[Price]]*10%</f>
        <v>6.6000000000000005</v>
      </c>
      <c r="F12" s="7">
        <f>Sales[[#This Row],[GST]]+Sales[[#This Row],[Price]]</f>
        <v>72.599999999999994</v>
      </c>
    </row>
    <row r="13" spans="1:10" x14ac:dyDescent="0.25">
      <c r="A13" t="s">
        <v>21</v>
      </c>
      <c r="B13" t="s">
        <v>20</v>
      </c>
      <c r="C13" t="s">
        <v>13</v>
      </c>
      <c r="D13" s="7">
        <v>62</v>
      </c>
      <c r="E13" s="7">
        <f>Sales[[#This Row],[Price]]*10%</f>
        <v>6.2</v>
      </c>
      <c r="F13" s="7">
        <f>Sales[[#This Row],[GST]]+Sales[[#This Row],[Price]]</f>
        <v>68.2</v>
      </c>
    </row>
    <row r="14" spans="1:10" x14ac:dyDescent="0.25">
      <c r="A14" t="s">
        <v>14</v>
      </c>
      <c r="B14" t="s">
        <v>20</v>
      </c>
      <c r="C14" t="s">
        <v>13</v>
      </c>
      <c r="D14" s="7">
        <v>46</v>
      </c>
      <c r="E14" s="7">
        <f>Sales[[#This Row],[Price]]*10%</f>
        <v>4.6000000000000005</v>
      </c>
      <c r="F14" s="7">
        <f>Sales[[#This Row],[GST]]+Sales[[#This Row],[Price]]</f>
        <v>50.6</v>
      </c>
    </row>
    <row r="15" spans="1:10" x14ac:dyDescent="0.25">
      <c r="A15" t="s">
        <v>15</v>
      </c>
      <c r="B15" t="s">
        <v>20</v>
      </c>
      <c r="C15" t="s">
        <v>13</v>
      </c>
      <c r="D15" s="7">
        <v>95</v>
      </c>
      <c r="E15" s="7">
        <f>Sales[[#This Row],[Price]]*10%</f>
        <v>9.5</v>
      </c>
      <c r="F15" s="7">
        <f>Sales[[#This Row],[GST]]+Sales[[#This Row],[Price]]</f>
        <v>104.5</v>
      </c>
    </row>
    <row r="16" spans="1:10" x14ac:dyDescent="0.25">
      <c r="A16" t="s">
        <v>22</v>
      </c>
      <c r="B16" t="s">
        <v>20</v>
      </c>
      <c r="C16" t="s">
        <v>9</v>
      </c>
      <c r="D16" s="7">
        <v>62</v>
      </c>
      <c r="E16" s="7">
        <f>Sales[[#This Row],[Price]]*10%</f>
        <v>6.2</v>
      </c>
      <c r="F16" s="7">
        <f>Sales[[#This Row],[GST]]+Sales[[#This Row],[Price]]</f>
        <v>68.2</v>
      </c>
    </row>
    <row r="17" spans="1:6" x14ac:dyDescent="0.25">
      <c r="A17" t="s">
        <v>17</v>
      </c>
      <c r="B17" t="s">
        <v>20</v>
      </c>
      <c r="C17" t="s">
        <v>13</v>
      </c>
      <c r="D17" s="7">
        <v>81</v>
      </c>
      <c r="E17" s="7">
        <f>Sales[[#This Row],[Price]]*10%</f>
        <v>8.1</v>
      </c>
      <c r="F17" s="7">
        <f>Sales[[#This Row],[GST]]+Sales[[#This Row],[Price]]</f>
        <v>89.1</v>
      </c>
    </row>
    <row r="18" spans="1:6" x14ac:dyDescent="0.25">
      <c r="A18" t="s">
        <v>18</v>
      </c>
      <c r="B18" t="s">
        <v>20</v>
      </c>
      <c r="C18" t="s">
        <v>11</v>
      </c>
      <c r="D18" s="7">
        <v>22</v>
      </c>
      <c r="E18" s="7">
        <f>Sales[[#This Row],[Price]]*10%</f>
        <v>2.2000000000000002</v>
      </c>
      <c r="F18" s="7">
        <f>Sales[[#This Row],[GST]]+Sales[[#This Row],[Price]]</f>
        <v>24.2</v>
      </c>
    </row>
    <row r="19" spans="1:6" x14ac:dyDescent="0.25">
      <c r="A19" t="s">
        <v>19</v>
      </c>
      <c r="B19" t="s">
        <v>20</v>
      </c>
      <c r="C19" t="s">
        <v>9</v>
      </c>
      <c r="D19" s="7">
        <v>53</v>
      </c>
      <c r="E19" s="7">
        <f>Sales[[#This Row],[Price]]*10%</f>
        <v>5.3000000000000007</v>
      </c>
      <c r="F19" s="7">
        <f>Sales[[#This Row],[GST]]+Sales[[#This Row],[Price]]</f>
        <v>58.3</v>
      </c>
    </row>
    <row r="22" spans="1:6" x14ac:dyDescent="0.25">
      <c r="E22" s="9"/>
    </row>
    <row r="38" spans="13:13" x14ac:dyDescent="0.25">
      <c r="M38" t="s">
        <v>23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B3" sqref="B3"/>
    </sheetView>
  </sheetViews>
  <sheetFormatPr defaultRowHeight="15" x14ac:dyDescent="0.25"/>
  <cols>
    <col min="1" max="1" width="17.42578125" customWidth="1"/>
    <col min="2" max="7" width="9.5703125" bestFit="1" customWidth="1"/>
    <col min="12" max="12" width="10.85546875" bestFit="1" customWidth="1"/>
  </cols>
  <sheetData>
    <row r="1" spans="1:12" ht="15.75" x14ac:dyDescent="0.25">
      <c r="A1" s="10" t="s">
        <v>26</v>
      </c>
    </row>
    <row r="3" spans="1:12" x14ac:dyDescent="0.25">
      <c r="A3" t="s">
        <v>27</v>
      </c>
      <c r="B3" s="11">
        <v>0.05</v>
      </c>
    </row>
    <row r="4" spans="1:12" x14ac:dyDescent="0.25">
      <c r="B4" s="12">
        <v>2016</v>
      </c>
      <c r="C4" s="12">
        <f>B4+1</f>
        <v>2017</v>
      </c>
      <c r="D4" s="12">
        <f>C4+1</f>
        <v>2018</v>
      </c>
      <c r="E4" s="12">
        <f>D4+1</f>
        <v>2019</v>
      </c>
      <c r="F4" s="12">
        <f>E4+1</f>
        <v>2020</v>
      </c>
      <c r="G4" s="12">
        <f>F4+1</f>
        <v>2021</v>
      </c>
    </row>
    <row r="5" spans="1:12" x14ac:dyDescent="0.25">
      <c r="A5" s="13" t="s">
        <v>28</v>
      </c>
      <c r="B5" s="14">
        <v>15065</v>
      </c>
      <c r="C5" s="15">
        <f>B5*(1+$B$3)</f>
        <v>15818.25</v>
      </c>
      <c r="D5" s="15">
        <f>C5*(1+$B$3)</f>
        <v>16609.162500000002</v>
      </c>
      <c r="E5" s="15">
        <f>D5*(1+$B$3)</f>
        <v>17439.620625000003</v>
      </c>
      <c r="F5" s="15">
        <f>E5*(1+$B$3)</f>
        <v>18311.601656250004</v>
      </c>
      <c r="G5" s="15">
        <f>F5*(1+$B$3)</f>
        <v>19227.181739062504</v>
      </c>
    </row>
    <row r="6" spans="1:12" x14ac:dyDescent="0.25">
      <c r="A6" s="16" t="s">
        <v>29</v>
      </c>
      <c r="L6" s="17"/>
    </row>
    <row r="7" spans="1:12" x14ac:dyDescent="0.25">
      <c r="A7" t="str">
        <f>"Number of customers starts at "&amp;TEXT(B5,"###,###")&amp;" in "&amp;B4</f>
        <v>Number of customers starts at 15,065 in 2016</v>
      </c>
    </row>
    <row r="8" spans="1:12" ht="27.75" customHeight="1" x14ac:dyDescent="0.25">
      <c r="K8" s="18"/>
    </row>
    <row r="9" spans="1:12" ht="27.75" customHeight="1" x14ac:dyDescent="0.25">
      <c r="A9" s="10" t="s">
        <v>30</v>
      </c>
      <c r="K9" s="18"/>
    </row>
    <row r="11" spans="1:12" x14ac:dyDescent="0.25">
      <c r="A11" t="s">
        <v>27</v>
      </c>
      <c r="B11" s="19">
        <v>0.05</v>
      </c>
      <c r="C11" s="19">
        <v>0.05</v>
      </c>
      <c r="D11" s="19">
        <v>0.05</v>
      </c>
      <c r="E11" s="19">
        <v>0.05</v>
      </c>
      <c r="F11" s="19">
        <v>0.05</v>
      </c>
    </row>
    <row r="12" spans="1:12" x14ac:dyDescent="0.25">
      <c r="B12" s="12">
        <v>2016</v>
      </c>
      <c r="C12" s="12">
        <f>B12+1</f>
        <v>2017</v>
      </c>
      <c r="D12" s="12">
        <f>C12+1</f>
        <v>2018</v>
      </c>
      <c r="E12" s="12">
        <f>D12+1</f>
        <v>2019</v>
      </c>
      <c r="F12" s="12">
        <f>E12+1</f>
        <v>2020</v>
      </c>
      <c r="G12" s="12">
        <f>F12+1</f>
        <v>2021</v>
      </c>
    </row>
    <row r="13" spans="1:12" x14ac:dyDescent="0.25">
      <c r="A13" s="13" t="s">
        <v>28</v>
      </c>
      <c r="B13" s="14">
        <v>15065</v>
      </c>
      <c r="C13" s="15">
        <f>B13*(1+B11)</f>
        <v>15818.25</v>
      </c>
      <c r="D13" s="15">
        <f>C13*(1+C11)</f>
        <v>16609.162500000002</v>
      </c>
      <c r="E13" s="15">
        <f>D13*(1+D11)</f>
        <v>17439.620625000003</v>
      </c>
      <c r="F13" s="15">
        <f>E13*(1+E11)</f>
        <v>18311.601656250004</v>
      </c>
      <c r="G13" s="15">
        <f>F13*(1+F11)</f>
        <v>19227.181739062504</v>
      </c>
    </row>
    <row r="15" spans="1:12" x14ac:dyDescent="0.25">
      <c r="K15" s="18"/>
    </row>
  </sheetData>
  <dataValidations count="1">
    <dataValidation allowBlank="1" showInputMessage="1" showErrorMessage="1" promptTitle="Remember" prompt="this growth amount applies to all five years!" sqref="B3"/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 this Model</vt:lpstr>
      <vt:lpstr>Cell Referencing</vt:lpstr>
      <vt:lpstr>Using Tables</vt:lpstr>
      <vt:lpstr>Assumptions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Stein Fairhurst</dc:creator>
  <cp:lastModifiedBy>Purnachandra Rao Duggirala</cp:lastModifiedBy>
  <dcterms:created xsi:type="dcterms:W3CDTF">2014-08-27T01:04:26Z</dcterms:created>
  <dcterms:modified xsi:type="dcterms:W3CDTF">2014-09-04T05:18:52Z</dcterms:modified>
</cp:coreProperties>
</file>