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60" windowWidth="23955" windowHeight="11445"/>
  </bookViews>
  <sheets>
    <sheet name="View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P69" i="1" l="1"/>
  <c r="Q69" i="1"/>
  <c r="R69" i="1"/>
  <c r="P70" i="1"/>
  <c r="R70" i="1" s="1"/>
  <c r="Q70" i="1"/>
  <c r="P71" i="1"/>
  <c r="Q71" i="1"/>
  <c r="R71" i="1" s="1"/>
  <c r="P72" i="1"/>
  <c r="Q72" i="1"/>
  <c r="R7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5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J6" i="1"/>
  <c r="K6" i="1"/>
  <c r="L6" i="1"/>
  <c r="I6" i="1"/>
  <c r="J4" i="1"/>
  <c r="N70" i="1" s="1"/>
  <c r="K4" i="1"/>
  <c r="N71" i="1" s="1"/>
  <c r="L4" i="1"/>
  <c r="N72" i="1" s="1"/>
  <c r="I4" i="1"/>
  <c r="N69" i="1" s="1"/>
</calcChain>
</file>

<file path=xl/sharedStrings.xml><?xml version="1.0" encoding="utf-8"?>
<sst xmlns="http://schemas.openxmlformats.org/spreadsheetml/2006/main" count="22" uniqueCount="19">
  <si>
    <t>Per Troy Ounce</t>
  </si>
  <si>
    <t>per MT</t>
  </si>
  <si>
    <t>USD per pound</t>
  </si>
  <si>
    <t>Month</t>
  </si>
  <si>
    <t>Gold</t>
  </si>
  <si>
    <t>Silver</t>
  </si>
  <si>
    <t>Bananas</t>
  </si>
  <si>
    <t>Coffee, Robusta</t>
  </si>
  <si>
    <t>Indexed values</t>
  </si>
  <si>
    <t>Unit</t>
  </si>
  <si>
    <t>Start</t>
  </si>
  <si>
    <t>End</t>
  </si>
  <si>
    <t>Growth</t>
  </si>
  <si>
    <t>Troy Ounce</t>
  </si>
  <si>
    <t>Metric Tonne</t>
  </si>
  <si>
    <t>Pound</t>
  </si>
  <si>
    <t>Summary:</t>
  </si>
  <si>
    <t>Indexed Charts</t>
  </si>
  <si>
    <t>Look at the chart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</si>
</sst>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rgb="FFFF99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44" fontId="0" fillId="0" borderId="0" xfId="2" applyFont="1"/>
    <xf numFmtId="165" fontId="0" fillId="0" borderId="0" xfId="2" applyNumberFormat="1" applyFont="1"/>
    <xf numFmtId="164" fontId="0" fillId="0" borderId="0" xfId="0" applyNumberFormat="1" applyAlignment="1">
      <alignment horizontal="left"/>
    </xf>
    <xf numFmtId="0" fontId="2" fillId="2" borderId="2" xfId="0" applyFont="1" applyFill="1" applyBorder="1"/>
    <xf numFmtId="164" fontId="0" fillId="0" borderId="2" xfId="0" applyNumberForma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4" fontId="3" fillId="0" borderId="2" xfId="0" applyNumberFormat="1" applyFont="1" applyBorder="1" applyAlignment="1">
      <alignment horizontal="right" vertical="center"/>
    </xf>
    <xf numFmtId="9" fontId="3" fillId="0" borderId="2" xfId="3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4" borderId="0" xfId="0" applyFill="1"/>
    <xf numFmtId="0" fontId="0" fillId="0" borderId="0" xfId="0" applyFill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3" fontId="0" fillId="0" borderId="2" xfId="1" applyFont="1" applyBorder="1"/>
    <xf numFmtId="0" fontId="12" fillId="0" borderId="1" xfId="0" applyFont="1" applyBorder="1"/>
    <xf numFmtId="0" fontId="0" fillId="0" borderId="2" xfId="0" applyFill="1" applyBorder="1" applyAlignment="1">
      <alignment horizontal="center"/>
    </xf>
    <xf numFmtId="0" fontId="10" fillId="2" borderId="0" xfId="4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.000_);_(&quot;$&quot;* \(#,##0.0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[$-409]mmm\-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31978145589E-2"/>
          <c:y val="5.1400554097404488E-2"/>
          <c:w val="0.8836411162890353"/>
          <c:h val="0.81652118485189329"/>
        </c:manualLayout>
      </c:layout>
      <c:lineChart>
        <c:grouping val="standard"/>
        <c:varyColors val="0"/>
        <c:ser>
          <c:idx val="0"/>
          <c:order val="0"/>
          <c:tx>
            <c:strRef>
              <c:f>Data!$I$4</c:f>
              <c:strCache>
                <c:ptCount val="1"/>
                <c:pt idx="0">
                  <c:v>Gold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Data!$H$5:$H$64</c:f>
              <c:numCache>
                <c:formatCode>[$-409]mmm\-yy;@</c:formatCode>
                <c:ptCount val="6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  <c:pt idx="20">
                  <c:v>39965</c:v>
                </c:pt>
                <c:pt idx="21">
                  <c:v>39995</c:v>
                </c:pt>
                <c:pt idx="22">
                  <c:v>40026</c:v>
                </c:pt>
                <c:pt idx="23">
                  <c:v>40057</c:v>
                </c:pt>
                <c:pt idx="24">
                  <c:v>40087</c:v>
                </c:pt>
                <c:pt idx="25">
                  <c:v>40118</c:v>
                </c:pt>
                <c:pt idx="26">
                  <c:v>40148</c:v>
                </c:pt>
                <c:pt idx="27">
                  <c:v>40179</c:v>
                </c:pt>
                <c:pt idx="28">
                  <c:v>40210</c:v>
                </c:pt>
                <c:pt idx="29">
                  <c:v>40238</c:v>
                </c:pt>
                <c:pt idx="30">
                  <c:v>40269</c:v>
                </c:pt>
                <c:pt idx="31">
                  <c:v>40299</c:v>
                </c:pt>
                <c:pt idx="32">
                  <c:v>40330</c:v>
                </c:pt>
                <c:pt idx="33">
                  <c:v>40360</c:v>
                </c:pt>
                <c:pt idx="34">
                  <c:v>40391</c:v>
                </c:pt>
                <c:pt idx="35">
                  <c:v>40422</c:v>
                </c:pt>
                <c:pt idx="36">
                  <c:v>40452</c:v>
                </c:pt>
                <c:pt idx="37">
                  <c:v>40483</c:v>
                </c:pt>
                <c:pt idx="38">
                  <c:v>40513</c:v>
                </c:pt>
                <c:pt idx="39">
                  <c:v>40544</c:v>
                </c:pt>
                <c:pt idx="40">
                  <c:v>40575</c:v>
                </c:pt>
                <c:pt idx="41">
                  <c:v>40603</c:v>
                </c:pt>
                <c:pt idx="42">
                  <c:v>40634</c:v>
                </c:pt>
                <c:pt idx="43">
                  <c:v>40664</c:v>
                </c:pt>
                <c:pt idx="44">
                  <c:v>40695</c:v>
                </c:pt>
                <c:pt idx="45">
                  <c:v>40725</c:v>
                </c:pt>
                <c:pt idx="46">
                  <c:v>40756</c:v>
                </c:pt>
                <c:pt idx="47">
                  <c:v>40787</c:v>
                </c:pt>
                <c:pt idx="48">
                  <c:v>40817</c:v>
                </c:pt>
                <c:pt idx="49">
                  <c:v>40848</c:v>
                </c:pt>
                <c:pt idx="50">
                  <c:v>40878</c:v>
                </c:pt>
                <c:pt idx="51">
                  <c:v>40909</c:v>
                </c:pt>
                <c:pt idx="52">
                  <c:v>40940</c:v>
                </c:pt>
                <c:pt idx="53">
                  <c:v>40969</c:v>
                </c:pt>
                <c:pt idx="54">
                  <c:v>41000</c:v>
                </c:pt>
                <c:pt idx="55">
                  <c:v>41030</c:v>
                </c:pt>
                <c:pt idx="56">
                  <c:v>41061</c:v>
                </c:pt>
                <c:pt idx="57">
                  <c:v>41091</c:v>
                </c:pt>
                <c:pt idx="58">
                  <c:v>41122</c:v>
                </c:pt>
                <c:pt idx="59">
                  <c:v>41153</c:v>
                </c:pt>
              </c:numCache>
            </c:numRef>
          </c:cat>
          <c:val>
            <c:numRef>
              <c:f>Data!$I$5:$I$64</c:f>
              <c:numCache>
                <c:formatCode>_(* #,##0.00_);_(* \(#,##0.00\);_(* "-"??_);_(@_)</c:formatCode>
                <c:ptCount val="60"/>
                <c:pt idx="0">
                  <c:v>100</c:v>
                </c:pt>
                <c:pt idx="1">
                  <c:v>106.84468592631858</c:v>
                </c:pt>
                <c:pt idx="2">
                  <c:v>106.44049827723296</c:v>
                </c:pt>
                <c:pt idx="3">
                  <c:v>117.89027299231381</c:v>
                </c:pt>
                <c:pt idx="4">
                  <c:v>122.22369467267426</c:v>
                </c:pt>
                <c:pt idx="5">
                  <c:v>128.33686721441822</c:v>
                </c:pt>
                <c:pt idx="6">
                  <c:v>120.55526106546515</c:v>
                </c:pt>
                <c:pt idx="7">
                  <c:v>117.76570368407103</c:v>
                </c:pt>
                <c:pt idx="8">
                  <c:v>117.87569573283858</c:v>
                </c:pt>
                <c:pt idx="9">
                  <c:v>124.53882851842035</c:v>
                </c:pt>
                <c:pt idx="10">
                  <c:v>111.18870924993374</c:v>
                </c:pt>
                <c:pt idx="11">
                  <c:v>109.9827723297111</c:v>
                </c:pt>
                <c:pt idx="12">
                  <c:v>106.89371852637159</c:v>
                </c:pt>
                <c:pt idx="13">
                  <c:v>100.82957858468062</c:v>
                </c:pt>
                <c:pt idx="14">
                  <c:v>108.14868804664722</c:v>
                </c:pt>
                <c:pt idx="15">
                  <c:v>113.79406307977736</c:v>
                </c:pt>
                <c:pt idx="16">
                  <c:v>124.96686986482905</c:v>
                </c:pt>
                <c:pt idx="17">
                  <c:v>122.48476013782135</c:v>
                </c:pt>
                <c:pt idx="18">
                  <c:v>117.96978531672409</c:v>
                </c:pt>
                <c:pt idx="19">
                  <c:v>123.06520010601643</c:v>
                </c:pt>
                <c:pt idx="20">
                  <c:v>125.32069970845481</c:v>
                </c:pt>
                <c:pt idx="21">
                  <c:v>123.80466472303206</c:v>
                </c:pt>
                <c:pt idx="22">
                  <c:v>125.81235091439173</c:v>
                </c:pt>
                <c:pt idx="23">
                  <c:v>132.06864564007421</c:v>
                </c:pt>
                <c:pt idx="24">
                  <c:v>138.24012721971908</c:v>
                </c:pt>
                <c:pt idx="25">
                  <c:v>149.35595017227669</c:v>
                </c:pt>
                <c:pt idx="26">
                  <c:v>150.37370792472834</c:v>
                </c:pt>
                <c:pt idx="27">
                  <c:v>148.15266366286775</c:v>
                </c:pt>
                <c:pt idx="28">
                  <c:v>145.16432547044792</c:v>
                </c:pt>
                <c:pt idx="29">
                  <c:v>147.54041876490854</c:v>
                </c:pt>
                <c:pt idx="30">
                  <c:v>152.2250198780811</c:v>
                </c:pt>
                <c:pt idx="31">
                  <c:v>159.74423535648026</c:v>
                </c:pt>
                <c:pt idx="32">
                  <c:v>163.38722501987809</c:v>
                </c:pt>
                <c:pt idx="33">
                  <c:v>158.09302941956003</c:v>
                </c:pt>
                <c:pt idx="34">
                  <c:v>161.11979856877815</c:v>
                </c:pt>
                <c:pt idx="35">
                  <c:v>168.43095679830373</c:v>
                </c:pt>
                <c:pt idx="36">
                  <c:v>177.84521600848132</c:v>
                </c:pt>
                <c:pt idx="37">
                  <c:v>181.53856347733898</c:v>
                </c:pt>
                <c:pt idx="38">
                  <c:v>184.27643784786642</c:v>
                </c:pt>
                <c:pt idx="39">
                  <c:v>179.75086138351443</c:v>
                </c:pt>
                <c:pt idx="40">
                  <c:v>181.914921812881</c:v>
                </c:pt>
                <c:pt idx="41">
                  <c:v>188.70924993373973</c:v>
                </c:pt>
                <c:pt idx="42">
                  <c:v>196.09859528226875</c:v>
                </c:pt>
                <c:pt idx="43">
                  <c:v>200.45056983832492</c:v>
                </c:pt>
                <c:pt idx="44">
                  <c:v>202.57884972170686</c:v>
                </c:pt>
                <c:pt idx="45">
                  <c:v>208.35011926848662</c:v>
                </c:pt>
                <c:pt idx="46">
                  <c:v>232.86641929499072</c:v>
                </c:pt>
                <c:pt idx="47">
                  <c:v>234.68725152398622</c:v>
                </c:pt>
                <c:pt idx="48">
                  <c:v>220.67452955208057</c:v>
                </c:pt>
                <c:pt idx="49">
                  <c:v>230.33527696793001</c:v>
                </c:pt>
                <c:pt idx="50">
                  <c:v>217.57752451630003</c:v>
                </c:pt>
                <c:pt idx="51">
                  <c:v>218.95176252319109</c:v>
                </c:pt>
                <c:pt idx="52">
                  <c:v>230.86933474688576</c:v>
                </c:pt>
                <c:pt idx="53">
                  <c:v>221.80890538033395</c:v>
                </c:pt>
                <c:pt idx="54">
                  <c:v>218.61781076066791</c:v>
                </c:pt>
                <c:pt idx="55">
                  <c:v>210.86535913066524</c:v>
                </c:pt>
                <c:pt idx="56">
                  <c:v>211.86853962364165</c:v>
                </c:pt>
                <c:pt idx="57">
                  <c:v>210.69440763318315</c:v>
                </c:pt>
                <c:pt idx="58">
                  <c:v>216.04956268221574</c:v>
                </c:pt>
                <c:pt idx="59">
                  <c:v>231.22316459051152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Silver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numRef>
              <c:f>Data!$H$5:$H$64</c:f>
              <c:numCache>
                <c:formatCode>[$-409]mmm\-yy;@</c:formatCode>
                <c:ptCount val="6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  <c:pt idx="20">
                  <c:v>39965</c:v>
                </c:pt>
                <c:pt idx="21">
                  <c:v>39995</c:v>
                </c:pt>
                <c:pt idx="22">
                  <c:v>40026</c:v>
                </c:pt>
                <c:pt idx="23">
                  <c:v>40057</c:v>
                </c:pt>
                <c:pt idx="24">
                  <c:v>40087</c:v>
                </c:pt>
                <c:pt idx="25">
                  <c:v>40118</c:v>
                </c:pt>
                <c:pt idx="26">
                  <c:v>40148</c:v>
                </c:pt>
                <c:pt idx="27">
                  <c:v>40179</c:v>
                </c:pt>
                <c:pt idx="28">
                  <c:v>40210</c:v>
                </c:pt>
                <c:pt idx="29">
                  <c:v>40238</c:v>
                </c:pt>
                <c:pt idx="30">
                  <c:v>40269</c:v>
                </c:pt>
                <c:pt idx="31">
                  <c:v>40299</c:v>
                </c:pt>
                <c:pt idx="32">
                  <c:v>40330</c:v>
                </c:pt>
                <c:pt idx="33">
                  <c:v>40360</c:v>
                </c:pt>
                <c:pt idx="34">
                  <c:v>40391</c:v>
                </c:pt>
                <c:pt idx="35">
                  <c:v>40422</c:v>
                </c:pt>
                <c:pt idx="36">
                  <c:v>40452</c:v>
                </c:pt>
                <c:pt idx="37">
                  <c:v>40483</c:v>
                </c:pt>
                <c:pt idx="38">
                  <c:v>40513</c:v>
                </c:pt>
                <c:pt idx="39">
                  <c:v>40544</c:v>
                </c:pt>
                <c:pt idx="40">
                  <c:v>40575</c:v>
                </c:pt>
                <c:pt idx="41">
                  <c:v>40603</c:v>
                </c:pt>
                <c:pt idx="42">
                  <c:v>40634</c:v>
                </c:pt>
                <c:pt idx="43">
                  <c:v>40664</c:v>
                </c:pt>
                <c:pt idx="44">
                  <c:v>40695</c:v>
                </c:pt>
                <c:pt idx="45">
                  <c:v>40725</c:v>
                </c:pt>
                <c:pt idx="46">
                  <c:v>40756</c:v>
                </c:pt>
                <c:pt idx="47">
                  <c:v>40787</c:v>
                </c:pt>
                <c:pt idx="48">
                  <c:v>40817</c:v>
                </c:pt>
                <c:pt idx="49">
                  <c:v>40848</c:v>
                </c:pt>
                <c:pt idx="50">
                  <c:v>40878</c:v>
                </c:pt>
                <c:pt idx="51">
                  <c:v>40909</c:v>
                </c:pt>
                <c:pt idx="52">
                  <c:v>40940</c:v>
                </c:pt>
                <c:pt idx="53">
                  <c:v>40969</c:v>
                </c:pt>
                <c:pt idx="54">
                  <c:v>41000</c:v>
                </c:pt>
                <c:pt idx="55">
                  <c:v>41030</c:v>
                </c:pt>
                <c:pt idx="56">
                  <c:v>41061</c:v>
                </c:pt>
                <c:pt idx="57">
                  <c:v>41091</c:v>
                </c:pt>
                <c:pt idx="58">
                  <c:v>41122</c:v>
                </c:pt>
                <c:pt idx="59">
                  <c:v>41153</c:v>
                </c:pt>
              </c:numCache>
            </c:numRef>
          </c:cat>
          <c:val>
            <c:numRef>
              <c:f>Data!$J$5:$J$64</c:f>
              <c:numCache>
                <c:formatCode>_(* #,##0.00_);_(* \(#,##0.00\);_(* "-"??_);_(@_)</c:formatCode>
                <c:ptCount val="60"/>
                <c:pt idx="0">
                  <c:v>100</c:v>
                </c:pt>
                <c:pt idx="1">
                  <c:v>106.92552672045009</c:v>
                </c:pt>
                <c:pt idx="2">
                  <c:v>104.30486018496251</c:v>
                </c:pt>
                <c:pt idx="3">
                  <c:v>117.03433248066931</c:v>
                </c:pt>
                <c:pt idx="4">
                  <c:v>128.74716689623006</c:v>
                </c:pt>
                <c:pt idx="5">
                  <c:v>140.0409570242754</c:v>
                </c:pt>
                <c:pt idx="6">
                  <c:v>127.6131966155797</c:v>
                </c:pt>
                <c:pt idx="7">
                  <c:v>124.2491819526735</c:v>
                </c:pt>
                <c:pt idx="8">
                  <c:v>124.17921977597528</c:v>
                </c:pt>
                <c:pt idx="9">
                  <c:v>131.64622459316266</c:v>
                </c:pt>
                <c:pt idx="10">
                  <c:v>106.2412091796206</c:v>
                </c:pt>
                <c:pt idx="11">
                  <c:v>88.861438451503815</c:v>
                </c:pt>
                <c:pt idx="12">
                  <c:v>75.990584257052703</c:v>
                </c:pt>
                <c:pt idx="13">
                  <c:v>71.913829919033347</c:v>
                </c:pt>
                <c:pt idx="14">
                  <c:v>75.184561679675269</c:v>
                </c:pt>
                <c:pt idx="15">
                  <c:v>83.072797102399861</c:v>
                </c:pt>
                <c:pt idx="16">
                  <c:v>97.923726651945458</c:v>
                </c:pt>
                <c:pt idx="17">
                  <c:v>95.578536187207121</c:v>
                </c:pt>
                <c:pt idx="18">
                  <c:v>91.243796322613079</c:v>
                </c:pt>
                <c:pt idx="19">
                  <c:v>102.84658606440892</c:v>
                </c:pt>
                <c:pt idx="20">
                  <c:v>106.83297259085974</c:v>
                </c:pt>
                <c:pt idx="21">
                  <c:v>97.556425224279792</c:v>
                </c:pt>
                <c:pt idx="22">
                  <c:v>105.16554071288543</c:v>
                </c:pt>
                <c:pt idx="23">
                  <c:v>120.1367177536311</c:v>
                </c:pt>
                <c:pt idx="24">
                  <c:v>125.81458565629622</c:v>
                </c:pt>
                <c:pt idx="25">
                  <c:v>130.28123337487335</c:v>
                </c:pt>
                <c:pt idx="26">
                  <c:v>128.58902322598513</c:v>
                </c:pt>
                <c:pt idx="27">
                  <c:v>129.36079348768737</c:v>
                </c:pt>
                <c:pt idx="28">
                  <c:v>115.67152758040184</c:v>
                </c:pt>
                <c:pt idx="29">
                  <c:v>125.01803712368003</c:v>
                </c:pt>
                <c:pt idx="30">
                  <c:v>132.40560571940793</c:v>
                </c:pt>
                <c:pt idx="31">
                  <c:v>134.25741708388901</c:v>
                </c:pt>
                <c:pt idx="32">
                  <c:v>135.07291370602769</c:v>
                </c:pt>
                <c:pt idx="33">
                  <c:v>130.74036015945546</c:v>
                </c:pt>
                <c:pt idx="34">
                  <c:v>134.76828672832085</c:v>
                </c:pt>
                <c:pt idx="35">
                  <c:v>150.20879337108374</c:v>
                </c:pt>
                <c:pt idx="36">
                  <c:v>171.03274375624011</c:v>
                </c:pt>
                <c:pt idx="37">
                  <c:v>193.64947491928842</c:v>
                </c:pt>
                <c:pt idx="38">
                  <c:v>214.0660413797124</c:v>
                </c:pt>
                <c:pt idx="39">
                  <c:v>208.07552999992711</c:v>
                </c:pt>
                <c:pt idx="40">
                  <c:v>224.88758681504478</c:v>
                </c:pt>
                <c:pt idx="41">
                  <c:v>261.96535414708092</c:v>
                </c:pt>
                <c:pt idx="42">
                  <c:v>311.89940022008932</c:v>
                </c:pt>
                <c:pt idx="43">
                  <c:v>270.23546645094996</c:v>
                </c:pt>
                <c:pt idx="44">
                  <c:v>261.19868529409626</c:v>
                </c:pt>
                <c:pt idx="45">
                  <c:v>277.80304189714099</c:v>
                </c:pt>
                <c:pt idx="46">
                  <c:v>293.70996305122543</c:v>
                </c:pt>
                <c:pt idx="47">
                  <c:v>277.8846644366223</c:v>
                </c:pt>
                <c:pt idx="48">
                  <c:v>233.66856876334563</c:v>
                </c:pt>
                <c:pt idx="49">
                  <c:v>242.42768753142832</c:v>
                </c:pt>
                <c:pt idx="50">
                  <c:v>219.59742597491564</c:v>
                </c:pt>
                <c:pt idx="51">
                  <c:v>224.23314895384684</c:v>
                </c:pt>
                <c:pt idx="52">
                  <c:v>248.99538686897392</c:v>
                </c:pt>
                <c:pt idx="53">
                  <c:v>239.98119766501233</c:v>
                </c:pt>
                <c:pt idx="54">
                  <c:v>229.92413476464284</c:v>
                </c:pt>
                <c:pt idx="55">
                  <c:v>210.51473213960369</c:v>
                </c:pt>
                <c:pt idx="56">
                  <c:v>203.9368299846229</c:v>
                </c:pt>
                <c:pt idx="57">
                  <c:v>199.97522172908603</c:v>
                </c:pt>
                <c:pt idx="58">
                  <c:v>209.66498320178985</c:v>
                </c:pt>
                <c:pt idx="59">
                  <c:v>244.92956412106372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Data!$K$4</c:f>
              <c:strCache>
                <c:ptCount val="1"/>
                <c:pt idx="0">
                  <c:v>Bananas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Data!$H$5:$H$64</c:f>
              <c:numCache>
                <c:formatCode>[$-409]mmm\-yy;@</c:formatCode>
                <c:ptCount val="6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  <c:pt idx="20">
                  <c:v>39965</c:v>
                </c:pt>
                <c:pt idx="21">
                  <c:v>39995</c:v>
                </c:pt>
                <c:pt idx="22">
                  <c:v>40026</c:v>
                </c:pt>
                <c:pt idx="23">
                  <c:v>40057</c:v>
                </c:pt>
                <c:pt idx="24">
                  <c:v>40087</c:v>
                </c:pt>
                <c:pt idx="25">
                  <c:v>40118</c:v>
                </c:pt>
                <c:pt idx="26">
                  <c:v>40148</c:v>
                </c:pt>
                <c:pt idx="27">
                  <c:v>40179</c:v>
                </c:pt>
                <c:pt idx="28">
                  <c:v>40210</c:v>
                </c:pt>
                <c:pt idx="29">
                  <c:v>40238</c:v>
                </c:pt>
                <c:pt idx="30">
                  <c:v>40269</c:v>
                </c:pt>
                <c:pt idx="31">
                  <c:v>40299</c:v>
                </c:pt>
                <c:pt idx="32">
                  <c:v>40330</c:v>
                </c:pt>
                <c:pt idx="33">
                  <c:v>40360</c:v>
                </c:pt>
                <c:pt idx="34">
                  <c:v>40391</c:v>
                </c:pt>
                <c:pt idx="35">
                  <c:v>40422</c:v>
                </c:pt>
                <c:pt idx="36">
                  <c:v>40452</c:v>
                </c:pt>
                <c:pt idx="37">
                  <c:v>40483</c:v>
                </c:pt>
                <c:pt idx="38">
                  <c:v>40513</c:v>
                </c:pt>
                <c:pt idx="39">
                  <c:v>40544</c:v>
                </c:pt>
                <c:pt idx="40">
                  <c:v>40575</c:v>
                </c:pt>
                <c:pt idx="41">
                  <c:v>40603</c:v>
                </c:pt>
                <c:pt idx="42">
                  <c:v>40634</c:v>
                </c:pt>
                <c:pt idx="43">
                  <c:v>40664</c:v>
                </c:pt>
                <c:pt idx="44">
                  <c:v>40695</c:v>
                </c:pt>
                <c:pt idx="45">
                  <c:v>40725</c:v>
                </c:pt>
                <c:pt idx="46">
                  <c:v>40756</c:v>
                </c:pt>
                <c:pt idx="47">
                  <c:v>40787</c:v>
                </c:pt>
                <c:pt idx="48">
                  <c:v>40817</c:v>
                </c:pt>
                <c:pt idx="49">
                  <c:v>40848</c:v>
                </c:pt>
                <c:pt idx="50">
                  <c:v>40878</c:v>
                </c:pt>
                <c:pt idx="51">
                  <c:v>40909</c:v>
                </c:pt>
                <c:pt idx="52">
                  <c:v>40940</c:v>
                </c:pt>
                <c:pt idx="53">
                  <c:v>40969</c:v>
                </c:pt>
                <c:pt idx="54">
                  <c:v>41000</c:v>
                </c:pt>
                <c:pt idx="55">
                  <c:v>41030</c:v>
                </c:pt>
                <c:pt idx="56">
                  <c:v>41061</c:v>
                </c:pt>
                <c:pt idx="57">
                  <c:v>41091</c:v>
                </c:pt>
                <c:pt idx="58">
                  <c:v>41122</c:v>
                </c:pt>
                <c:pt idx="59">
                  <c:v>41153</c:v>
                </c:pt>
              </c:numCache>
            </c:numRef>
          </c:cat>
          <c:val>
            <c:numRef>
              <c:f>Data!$K$5:$K$64</c:f>
              <c:numCache>
                <c:formatCode>_(* #,##0.00_);_(* \(#,##0.00\);_(* "-"??_);_(@_)</c:formatCode>
                <c:ptCount val="60"/>
                <c:pt idx="0">
                  <c:v>100</c:v>
                </c:pt>
                <c:pt idx="1">
                  <c:v>99.028758447225684</c:v>
                </c:pt>
                <c:pt idx="2">
                  <c:v>98.26206854753174</c:v>
                </c:pt>
                <c:pt idx="3">
                  <c:v>103.00312130670626</c:v>
                </c:pt>
                <c:pt idx="4">
                  <c:v>119.78847843874057</c:v>
                </c:pt>
                <c:pt idx="5">
                  <c:v>155.66532319161183</c:v>
                </c:pt>
                <c:pt idx="6">
                  <c:v>146.97263553441013</c:v>
                </c:pt>
                <c:pt idx="7">
                  <c:v>140.59971514288313</c:v>
                </c:pt>
                <c:pt idx="8">
                  <c:v>127.24324979544835</c:v>
                </c:pt>
                <c:pt idx="9">
                  <c:v>109.87302645534713</c:v>
                </c:pt>
                <c:pt idx="10">
                  <c:v>121.38246613533744</c:v>
                </c:pt>
                <c:pt idx="11">
                  <c:v>122.22037031425194</c:v>
                </c:pt>
                <c:pt idx="12">
                  <c:v>122.42946755962302</c:v>
                </c:pt>
                <c:pt idx="13">
                  <c:v>137.07991151247006</c:v>
                </c:pt>
                <c:pt idx="14">
                  <c:v>127.66144428619049</c:v>
                </c:pt>
                <c:pt idx="15">
                  <c:v>123.4764689839086</c:v>
                </c:pt>
                <c:pt idx="16">
                  <c:v>139.69514227703868</c:v>
                </c:pt>
                <c:pt idx="17">
                  <c:v>137.28900875784115</c:v>
                </c:pt>
                <c:pt idx="18">
                  <c:v>136.03291008818448</c:v>
                </c:pt>
                <c:pt idx="19">
                  <c:v>129.23118882390375</c:v>
                </c:pt>
                <c:pt idx="20">
                  <c:v>128.91754295584715</c:v>
                </c:pt>
                <c:pt idx="21">
                  <c:v>125.56895663504955</c:v>
                </c:pt>
                <c:pt idx="22">
                  <c:v>126.61595805933513</c:v>
                </c:pt>
                <c:pt idx="23">
                  <c:v>123.99921209733628</c:v>
                </c:pt>
                <c:pt idx="24">
                  <c:v>122.9522106730507</c:v>
                </c:pt>
                <c:pt idx="25">
                  <c:v>126.61595805933513</c:v>
                </c:pt>
                <c:pt idx="26">
                  <c:v>121.38246613533744</c:v>
                </c:pt>
                <c:pt idx="27">
                  <c:v>118.59298766629291</c:v>
                </c:pt>
                <c:pt idx="28">
                  <c:v>119.8142367950544</c:v>
                </c:pt>
                <c:pt idx="29">
                  <c:v>127.66144428619049</c:v>
                </c:pt>
                <c:pt idx="30">
                  <c:v>125.52198551471257</c:v>
                </c:pt>
                <c:pt idx="31">
                  <c:v>132.19643019485437</c:v>
                </c:pt>
                <c:pt idx="32">
                  <c:v>146.19230885784418</c:v>
                </c:pt>
                <c:pt idx="33">
                  <c:v>149.56059274523469</c:v>
                </c:pt>
                <c:pt idx="34">
                  <c:v>135.84199521197613</c:v>
                </c:pt>
                <c:pt idx="35">
                  <c:v>133.94042243704354</c:v>
                </c:pt>
                <c:pt idx="36">
                  <c:v>139.67089911815509</c:v>
                </c:pt>
                <c:pt idx="37">
                  <c:v>137.60265462589774</c:v>
                </c:pt>
                <c:pt idx="38">
                  <c:v>136.03291008818448</c:v>
                </c:pt>
                <c:pt idx="39">
                  <c:v>143.85587442043698</c:v>
                </c:pt>
                <c:pt idx="40">
                  <c:v>153.50768205097123</c:v>
                </c:pt>
                <c:pt idx="41">
                  <c:v>150.63638292069456</c:v>
                </c:pt>
                <c:pt idx="42">
                  <c:v>153.56071396102911</c:v>
                </c:pt>
                <c:pt idx="43">
                  <c:v>154.86832934331343</c:v>
                </c:pt>
                <c:pt idx="44">
                  <c:v>149.44543774053759</c:v>
                </c:pt>
                <c:pt idx="45">
                  <c:v>146.0983666171702</c:v>
                </c:pt>
                <c:pt idx="46">
                  <c:v>145.49683323737082</c:v>
                </c:pt>
                <c:pt idx="47">
                  <c:v>143.26191702778871</c:v>
                </c:pt>
                <c:pt idx="48">
                  <c:v>144.90287584472256</c:v>
                </c:pt>
                <c:pt idx="49">
                  <c:v>145.35591987635988</c:v>
                </c:pt>
                <c:pt idx="50">
                  <c:v>143.45283190399709</c:v>
                </c:pt>
                <c:pt idx="51">
                  <c:v>142.8816024728022</c:v>
                </c:pt>
                <c:pt idx="52">
                  <c:v>158.35631382769174</c:v>
                </c:pt>
                <c:pt idx="53">
                  <c:v>174.46437770841541</c:v>
                </c:pt>
                <c:pt idx="54">
                  <c:v>155.96381708536623</c:v>
                </c:pt>
                <c:pt idx="55">
                  <c:v>144.76802327343253</c:v>
                </c:pt>
                <c:pt idx="56">
                  <c:v>144.90287584472256</c:v>
                </c:pt>
                <c:pt idx="57">
                  <c:v>146.49686354131944</c:v>
                </c:pt>
                <c:pt idx="58">
                  <c:v>144.67711142761902</c:v>
                </c:pt>
                <c:pt idx="59">
                  <c:v>146.49686354131944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Data!$L$4</c:f>
              <c:strCache>
                <c:ptCount val="1"/>
                <c:pt idx="0">
                  <c:v>Coffee, Robusta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Data!$H$5:$H$64</c:f>
              <c:numCache>
                <c:formatCode>[$-409]mmm\-yy;@</c:formatCode>
                <c:ptCount val="60"/>
                <c:pt idx="0">
                  <c:v>39356</c:v>
                </c:pt>
                <c:pt idx="1">
                  <c:v>39387</c:v>
                </c:pt>
                <c:pt idx="2">
                  <c:v>39417</c:v>
                </c:pt>
                <c:pt idx="3">
                  <c:v>39448</c:v>
                </c:pt>
                <c:pt idx="4">
                  <c:v>39479</c:v>
                </c:pt>
                <c:pt idx="5">
                  <c:v>39508</c:v>
                </c:pt>
                <c:pt idx="6">
                  <c:v>39539</c:v>
                </c:pt>
                <c:pt idx="7">
                  <c:v>39569</c:v>
                </c:pt>
                <c:pt idx="8">
                  <c:v>39600</c:v>
                </c:pt>
                <c:pt idx="9">
                  <c:v>39630</c:v>
                </c:pt>
                <c:pt idx="10">
                  <c:v>39661</c:v>
                </c:pt>
                <c:pt idx="11">
                  <c:v>39692</c:v>
                </c:pt>
                <c:pt idx="12">
                  <c:v>39722</c:v>
                </c:pt>
                <c:pt idx="13">
                  <c:v>39753</c:v>
                </c:pt>
                <c:pt idx="14">
                  <c:v>39783</c:v>
                </c:pt>
                <c:pt idx="15">
                  <c:v>39814</c:v>
                </c:pt>
                <c:pt idx="16">
                  <c:v>39845</c:v>
                </c:pt>
                <c:pt idx="17">
                  <c:v>39873</c:v>
                </c:pt>
                <c:pt idx="18">
                  <c:v>39904</c:v>
                </c:pt>
                <c:pt idx="19">
                  <c:v>39934</c:v>
                </c:pt>
                <c:pt idx="20">
                  <c:v>39965</c:v>
                </c:pt>
                <c:pt idx="21">
                  <c:v>39995</c:v>
                </c:pt>
                <c:pt idx="22">
                  <c:v>40026</c:v>
                </c:pt>
                <c:pt idx="23">
                  <c:v>40057</c:v>
                </c:pt>
                <c:pt idx="24">
                  <c:v>40087</c:v>
                </c:pt>
                <c:pt idx="25">
                  <c:v>40118</c:v>
                </c:pt>
                <c:pt idx="26">
                  <c:v>40148</c:v>
                </c:pt>
                <c:pt idx="27">
                  <c:v>40179</c:v>
                </c:pt>
                <c:pt idx="28">
                  <c:v>40210</c:v>
                </c:pt>
                <c:pt idx="29">
                  <c:v>40238</c:v>
                </c:pt>
                <c:pt idx="30">
                  <c:v>40269</c:v>
                </c:pt>
                <c:pt idx="31">
                  <c:v>40299</c:v>
                </c:pt>
                <c:pt idx="32">
                  <c:v>40330</c:v>
                </c:pt>
                <c:pt idx="33">
                  <c:v>40360</c:v>
                </c:pt>
                <c:pt idx="34">
                  <c:v>40391</c:v>
                </c:pt>
                <c:pt idx="35">
                  <c:v>40422</c:v>
                </c:pt>
                <c:pt idx="36">
                  <c:v>40452</c:v>
                </c:pt>
                <c:pt idx="37">
                  <c:v>40483</c:v>
                </c:pt>
                <c:pt idx="38">
                  <c:v>40513</c:v>
                </c:pt>
                <c:pt idx="39">
                  <c:v>40544</c:v>
                </c:pt>
                <c:pt idx="40">
                  <c:v>40575</c:v>
                </c:pt>
                <c:pt idx="41">
                  <c:v>40603</c:v>
                </c:pt>
                <c:pt idx="42">
                  <c:v>40634</c:v>
                </c:pt>
                <c:pt idx="43">
                  <c:v>40664</c:v>
                </c:pt>
                <c:pt idx="44">
                  <c:v>40695</c:v>
                </c:pt>
                <c:pt idx="45">
                  <c:v>40725</c:v>
                </c:pt>
                <c:pt idx="46">
                  <c:v>40756</c:v>
                </c:pt>
                <c:pt idx="47">
                  <c:v>40787</c:v>
                </c:pt>
                <c:pt idx="48">
                  <c:v>40817</c:v>
                </c:pt>
                <c:pt idx="49">
                  <c:v>40848</c:v>
                </c:pt>
                <c:pt idx="50">
                  <c:v>40878</c:v>
                </c:pt>
                <c:pt idx="51">
                  <c:v>40909</c:v>
                </c:pt>
                <c:pt idx="52">
                  <c:v>40940</c:v>
                </c:pt>
                <c:pt idx="53">
                  <c:v>40969</c:v>
                </c:pt>
                <c:pt idx="54">
                  <c:v>41000</c:v>
                </c:pt>
                <c:pt idx="55">
                  <c:v>41030</c:v>
                </c:pt>
                <c:pt idx="56">
                  <c:v>41061</c:v>
                </c:pt>
                <c:pt idx="57">
                  <c:v>41091</c:v>
                </c:pt>
                <c:pt idx="58">
                  <c:v>41122</c:v>
                </c:pt>
                <c:pt idx="59">
                  <c:v>41153</c:v>
                </c:pt>
              </c:numCache>
            </c:numRef>
          </c:cat>
          <c:val>
            <c:numRef>
              <c:f>Data!$L$5:$L$64</c:f>
              <c:numCache>
                <c:formatCode>_(* #,##0.00_);_(* \(#,##0.00\);_(* "-"??_);_(@_)</c:formatCode>
                <c:ptCount val="60"/>
                <c:pt idx="0">
                  <c:v>100</c:v>
                </c:pt>
                <c:pt idx="1">
                  <c:v>94.612621857362754</c:v>
                </c:pt>
                <c:pt idx="2">
                  <c:v>93.760903027193436</c:v>
                </c:pt>
                <c:pt idx="3">
                  <c:v>103.37609030271932</c:v>
                </c:pt>
                <c:pt idx="4">
                  <c:v>120.29758850692664</c:v>
                </c:pt>
                <c:pt idx="5">
                  <c:v>125.6439199589533</c:v>
                </c:pt>
                <c:pt idx="6">
                  <c:v>114.78707029245767</c:v>
                </c:pt>
                <c:pt idx="7">
                  <c:v>112.66290405336071</c:v>
                </c:pt>
                <c:pt idx="8">
                  <c:v>114.97178040020523</c:v>
                </c:pt>
                <c:pt idx="9">
                  <c:v>118.04002052334532</c:v>
                </c:pt>
                <c:pt idx="10">
                  <c:v>116.39815289892253</c:v>
                </c:pt>
                <c:pt idx="11">
                  <c:v>109.46126218573627</c:v>
                </c:pt>
                <c:pt idx="12">
                  <c:v>91.236531554643406</c:v>
                </c:pt>
                <c:pt idx="13">
                  <c:v>95.351462288353005</c:v>
                </c:pt>
                <c:pt idx="14">
                  <c:v>86.01334017444843</c:v>
                </c:pt>
                <c:pt idx="15">
                  <c:v>88.014366341713696</c:v>
                </c:pt>
                <c:pt idx="16">
                  <c:v>83.601847101077468</c:v>
                </c:pt>
                <c:pt idx="17">
                  <c:v>79.507439712673161</c:v>
                </c:pt>
                <c:pt idx="18">
                  <c:v>78.501795792714205</c:v>
                </c:pt>
                <c:pt idx="19">
                  <c:v>79.06618778860954</c:v>
                </c:pt>
                <c:pt idx="20">
                  <c:v>77.629553617239608</c:v>
                </c:pt>
                <c:pt idx="21">
                  <c:v>76.777834787070276</c:v>
                </c:pt>
                <c:pt idx="22">
                  <c:v>77.003591585428424</c:v>
                </c:pt>
                <c:pt idx="23">
                  <c:v>79.332991277578245</c:v>
                </c:pt>
                <c:pt idx="24">
                  <c:v>78.686505900461782</c:v>
                </c:pt>
                <c:pt idx="25">
                  <c:v>74.992303745510512</c:v>
                </c:pt>
                <c:pt idx="26">
                  <c:v>76.634171369933298</c:v>
                </c:pt>
                <c:pt idx="27">
                  <c:v>77.07542329399692</c:v>
                </c:pt>
                <c:pt idx="28">
                  <c:v>75.443817342226779</c:v>
                </c:pt>
                <c:pt idx="29">
                  <c:v>74.44843509492047</c:v>
                </c:pt>
                <c:pt idx="30">
                  <c:v>78.36839404822986</c:v>
                </c:pt>
                <c:pt idx="31">
                  <c:v>78.2349923037455</c:v>
                </c:pt>
                <c:pt idx="32">
                  <c:v>84.669061056952287</c:v>
                </c:pt>
                <c:pt idx="33">
                  <c:v>92.303745510518212</c:v>
                </c:pt>
                <c:pt idx="34">
                  <c:v>91.390456644433044</c:v>
                </c:pt>
                <c:pt idx="35">
                  <c:v>89.389430477167778</c:v>
                </c:pt>
                <c:pt idx="36">
                  <c:v>92.939969214982028</c:v>
                </c:pt>
                <c:pt idx="37">
                  <c:v>100.50282195997947</c:v>
                </c:pt>
                <c:pt idx="38">
                  <c:v>100.89276552077988</c:v>
                </c:pt>
                <c:pt idx="39">
                  <c:v>108.80451513596716</c:v>
                </c:pt>
                <c:pt idx="40">
                  <c:v>117.61929194458696</c:v>
                </c:pt>
                <c:pt idx="41">
                  <c:v>125.66444330425858</c:v>
                </c:pt>
                <c:pt idx="42">
                  <c:v>124.46382760389943</c:v>
                </c:pt>
                <c:pt idx="43">
                  <c:v>129.60492560287324</c:v>
                </c:pt>
                <c:pt idx="44">
                  <c:v>125.34633145202667</c:v>
                </c:pt>
                <c:pt idx="45">
                  <c:v>119.63057978450487</c:v>
                </c:pt>
                <c:pt idx="46">
                  <c:v>122.11390456644433</c:v>
                </c:pt>
                <c:pt idx="47">
                  <c:v>116.92149820420728</c:v>
                </c:pt>
                <c:pt idx="48">
                  <c:v>110.14879425346332</c:v>
                </c:pt>
                <c:pt idx="49">
                  <c:v>111.01077475628527</c:v>
                </c:pt>
                <c:pt idx="50">
                  <c:v>117.05489994869161</c:v>
                </c:pt>
                <c:pt idx="51">
                  <c:v>112.26269881990764</c:v>
                </c:pt>
                <c:pt idx="52">
                  <c:v>114.16110826064649</c:v>
                </c:pt>
                <c:pt idx="53">
                  <c:v>116.57260133401743</c:v>
                </c:pt>
                <c:pt idx="54">
                  <c:v>114.63314520266802</c:v>
                </c:pt>
                <c:pt idx="55">
                  <c:v>119.04566444330428</c:v>
                </c:pt>
                <c:pt idx="56">
                  <c:v>116.30579784504874</c:v>
                </c:pt>
                <c:pt idx="57">
                  <c:v>116.33658286300668</c:v>
                </c:pt>
                <c:pt idx="58">
                  <c:v>115.96716264751154</c:v>
                </c:pt>
                <c:pt idx="59">
                  <c:v>113.77116469984608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12448"/>
        <c:axId val="255722624"/>
      </c:lineChart>
      <c:dateAx>
        <c:axId val="2479124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>
            <a:solidFill>
              <a:schemeClr val="bg2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255722624"/>
        <c:crosses val="autoZero"/>
        <c:auto val="1"/>
        <c:lblOffset val="100"/>
        <c:baseTimeUnit val="months"/>
        <c:majorUnit val="6"/>
        <c:majorTimeUnit val="months"/>
      </c:dateAx>
      <c:valAx>
        <c:axId val="255722624"/>
        <c:scaling>
          <c:orientation val="minMax"/>
        </c:scaling>
        <c:delete val="0"/>
        <c:axPos val="l"/>
        <c:majorGridlines>
          <c:spPr>
            <a:ln>
              <a:solidFill>
                <a:schemeClr val="bg2">
                  <a:lumMod val="75000"/>
                </a:schemeClr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bg2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247912448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9.3344260538861218E-2"/>
          <c:y val="7.3571053618297716E-2"/>
          <c:w val="0.21915573053368329"/>
          <c:h val="0.23288451443569555"/>
        </c:manualLayout>
      </c:layout>
      <c:overlay val="0"/>
      <c:spPr>
        <a:solidFill>
          <a:schemeClr val="bg2">
            <a:lumMod val="90000"/>
          </a:schemeClr>
        </a:solidFill>
      </c:spPr>
      <c:txPr>
        <a:bodyPr/>
        <a:lstStyle/>
        <a:p>
          <a:pPr>
            <a:defRPr sz="800">
              <a:solidFill>
                <a:schemeClr val="bg2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hyperlink" Target="http://chandoo.org/wp/excel-school/" TargetMode="External"/><Relationship Id="rId4" Type="http://schemas.openxmlformats.org/officeDocument/2006/relationships/hyperlink" Target="http://chandoo.org/wp/category/visualization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161925</xdr:rowOff>
        </xdr:from>
        <xdr:to>
          <xdr:col>8</xdr:col>
          <xdr:colOff>38100</xdr:colOff>
          <xdr:row>20</xdr:row>
          <xdr:rowOff>171450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Data!$N$68:$R$72" spid="_x0000_s20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7700" y="3305175"/>
              <a:ext cx="3524250" cy="962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1</xdr:col>
      <xdr:colOff>371877</xdr:colOff>
      <xdr:row>1</xdr:row>
      <xdr:rowOff>0</xdr:rowOff>
    </xdr:from>
    <xdr:ext cx="2466573" cy="501676"/>
    <xdr:sp macro="" textlink="">
      <xdr:nvSpPr>
        <xdr:cNvPr id="4" name="TextBox 3"/>
        <xdr:cNvSpPr txBox="1"/>
      </xdr:nvSpPr>
      <xdr:spPr>
        <a:xfrm>
          <a:off x="562377" y="381000"/>
          <a:ext cx="2466573" cy="501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spAutoFit/>
        </a:bodyPr>
        <a:lstStyle/>
        <a:p>
          <a:r>
            <a:rPr lang="en-US" sz="1400">
              <a:solidFill>
                <a:schemeClr val="bg2">
                  <a:lumMod val="10000"/>
                </a:schemeClr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Segoe UI Semibold" pitchFamily="34" charset="0"/>
            </a:rPr>
            <a:t>Indexed Commodity Prices  </a:t>
          </a:r>
        </a:p>
        <a:p>
          <a:r>
            <a:rPr lang="en-US" sz="1000">
              <a:solidFill>
                <a:schemeClr val="bg2">
                  <a:lumMod val="50000"/>
                </a:schemeClr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Segoe UI Semibold" pitchFamily="34" charset="0"/>
            </a:rPr>
            <a:t>Oct</a:t>
          </a:r>
          <a:r>
            <a:rPr lang="en-US" sz="1000" baseline="0">
              <a:solidFill>
                <a:schemeClr val="bg2">
                  <a:lumMod val="50000"/>
                </a:schemeClr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Segoe UI Semibold" pitchFamily="34" charset="0"/>
            </a:rPr>
            <a:t> '07 - Sept '12</a:t>
          </a:r>
          <a:endParaRPr lang="en-US" sz="1000">
            <a:solidFill>
              <a:schemeClr val="bg2">
                <a:lumMod val="50000"/>
              </a:schemeClr>
            </a:solidFill>
            <a:effectLst>
              <a:outerShdw blurRad="50800" dist="38100" dir="5400000" algn="t" rotWithShape="0">
                <a:schemeClr val="bg1">
                  <a:alpha val="40000"/>
                </a:schemeClr>
              </a:outerShdw>
            </a:effectLst>
            <a:latin typeface="Segoe UI Semibold" pitchFamily="34" charset="0"/>
          </a:endParaRPr>
        </a:p>
      </xdr:txBody>
    </xdr:sp>
    <xdr:clientData/>
  </xdr:oneCellAnchor>
  <xdr:twoCellAnchor>
    <xdr:from>
      <xdr:col>2</xdr:col>
      <xdr:colOff>28575</xdr:colOff>
      <xdr:row>24</xdr:row>
      <xdr:rowOff>9525</xdr:rowOff>
    </xdr:from>
    <xdr:to>
      <xdr:col>4</xdr:col>
      <xdr:colOff>0</xdr:colOff>
      <xdr:row>25</xdr:row>
      <xdr:rowOff>9525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504825" y="4686300"/>
          <a:ext cx="1190625" cy="266700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bg2">
                <a:lumMod val="25000"/>
              </a:schemeClr>
            </a:gs>
            <a:gs pos="51000">
              <a:schemeClr val="bg2">
                <a:lumMod val="10000"/>
              </a:schemeClr>
            </a:gs>
            <a:gs pos="50000">
              <a:schemeClr val="bg2">
                <a:lumMod val="25000"/>
              </a:schemeClr>
            </a:gs>
            <a:gs pos="100000">
              <a:schemeClr val="bg2">
                <a:lumMod val="10000"/>
              </a:schemeClr>
            </a:gs>
          </a:gsLst>
          <a:lin ang="2700000" scaled="1"/>
          <a:tileRect/>
        </a:gradFill>
        <a:ln w="3175">
          <a:solidFill>
            <a:schemeClr val="bg2">
              <a:lumMod val="1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900" b="0">
              <a:solidFill>
                <a:schemeClr val="bg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</a:rPr>
            <a:t>Visit Chandoo.org</a:t>
          </a:r>
          <a:r>
            <a:rPr lang="en-US" sz="900" b="0">
              <a:solidFill>
                <a:schemeClr val="bg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>
    <xdr:from>
      <xdr:col>4</xdr:col>
      <xdr:colOff>71438</xdr:colOff>
      <xdr:row>24</xdr:row>
      <xdr:rowOff>9525</xdr:rowOff>
    </xdr:from>
    <xdr:to>
      <xdr:col>6</xdr:col>
      <xdr:colOff>42863</xdr:colOff>
      <xdr:row>25</xdr:row>
      <xdr:rowOff>9525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766888" y="4686300"/>
          <a:ext cx="1190625" cy="266700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bg2">
                <a:lumMod val="25000"/>
              </a:schemeClr>
            </a:gs>
            <a:gs pos="51000">
              <a:schemeClr val="bg2">
                <a:lumMod val="10000"/>
              </a:schemeClr>
            </a:gs>
            <a:gs pos="50000">
              <a:schemeClr val="bg2">
                <a:lumMod val="25000"/>
              </a:schemeClr>
            </a:gs>
            <a:gs pos="100000">
              <a:schemeClr val="bg2">
                <a:lumMod val="10000"/>
              </a:schemeClr>
            </a:gs>
          </a:gsLst>
          <a:lin ang="2700000" scaled="1"/>
          <a:tileRect/>
        </a:gradFill>
        <a:ln w="3175">
          <a:solidFill>
            <a:schemeClr val="bg2">
              <a:lumMod val="1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900" b="0">
              <a:solidFill>
                <a:schemeClr val="bg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</a:rPr>
            <a:t>More charts</a:t>
          </a:r>
          <a:r>
            <a:rPr lang="en-US" sz="900" b="0">
              <a:solidFill>
                <a:schemeClr val="bg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>
    <xdr:from>
      <xdr:col>6</xdr:col>
      <xdr:colOff>114300</xdr:colOff>
      <xdr:row>24</xdr:row>
      <xdr:rowOff>9525</xdr:rowOff>
    </xdr:from>
    <xdr:to>
      <xdr:col>8</xdr:col>
      <xdr:colOff>85725</xdr:colOff>
      <xdr:row>25</xdr:row>
      <xdr:rowOff>9525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3028950" y="4686300"/>
          <a:ext cx="1190625" cy="266700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tx2">
                <a:lumMod val="75000"/>
              </a:schemeClr>
            </a:gs>
            <a:gs pos="51000">
              <a:schemeClr val="tx2">
                <a:lumMod val="50000"/>
              </a:schemeClr>
            </a:gs>
            <a:gs pos="50000">
              <a:schemeClr val="tx2">
                <a:lumMod val="75000"/>
              </a:schemeClr>
            </a:gs>
            <a:gs pos="100000">
              <a:schemeClr val="tx2">
                <a:lumMod val="50000"/>
              </a:schemeClr>
            </a:gs>
          </a:gsLst>
          <a:lin ang="2700000" scaled="1"/>
          <a:tileRect/>
        </a:gradFill>
        <a:ln w="3175">
          <a:solidFill>
            <a:schemeClr val="tx2">
              <a:lumMod val="5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900" b="0">
              <a:solidFill>
                <a:schemeClr val="bg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</a:rPr>
            <a:t>Join Excel School</a:t>
          </a:r>
          <a:r>
            <a:rPr lang="en-US" sz="900" b="0">
              <a:solidFill>
                <a:schemeClr val="bg2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CPs" displayName="tblCPs" ref="B4:F64" totalsRowShown="0" dataDxfId="5" dataCellStyle="Currency">
  <tableColumns count="5">
    <tableColumn id="1" name="Month" dataDxfId="4"/>
    <tableColumn id="2" name="Gold" dataDxfId="3" dataCellStyle="Currency"/>
    <tableColumn id="3" name="Silver" dataDxfId="2" dataCellStyle="Currency"/>
    <tableColumn id="4" name="Bananas" dataDxfId="1" dataCellStyle="Currency"/>
    <tableColumn id="5" name="Coffee, Robusta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showGridLines="0" tabSelected="1" workbookViewId="0"/>
  </sheetViews>
  <sheetFormatPr defaultColWidth="0" defaultRowHeight="15" zeroHeight="1" x14ac:dyDescent="0.25"/>
  <cols>
    <col min="1" max="1" width="1.140625" customWidth="1"/>
    <col min="2" max="2" width="6" customWidth="1"/>
    <col min="3" max="9" width="9.140625" customWidth="1"/>
    <col min="10" max="10" width="1.42578125" customWidth="1"/>
    <col min="11" max="16384" width="9.140625" hidden="1"/>
  </cols>
  <sheetData>
    <row r="1" spans="1:10" s="16" customFormat="1" ht="6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46.5" customHeight="1" x14ac:dyDescent="0.25">
      <c r="A2" s="15"/>
      <c r="B2" s="8"/>
      <c r="C2" s="8"/>
      <c r="D2" s="8"/>
      <c r="E2" s="8"/>
      <c r="F2" s="8"/>
      <c r="G2" s="8"/>
      <c r="H2" s="8"/>
      <c r="I2" s="8"/>
      <c r="J2" s="15"/>
    </row>
    <row r="3" spans="1:10" x14ac:dyDescent="0.25">
      <c r="A3" s="15"/>
      <c r="B3" s="8"/>
      <c r="C3" s="8"/>
      <c r="D3" s="8"/>
      <c r="E3" s="8"/>
      <c r="F3" s="8"/>
      <c r="G3" s="8"/>
      <c r="H3" s="8"/>
      <c r="I3" s="8"/>
      <c r="J3" s="15"/>
    </row>
    <row r="4" spans="1:10" x14ac:dyDescent="0.25">
      <c r="A4" s="15"/>
      <c r="B4" s="8"/>
      <c r="C4" s="8"/>
      <c r="D4" s="8"/>
      <c r="E4" s="8"/>
      <c r="F4" s="8"/>
      <c r="G4" s="8"/>
      <c r="H4" s="8"/>
      <c r="I4" s="8"/>
      <c r="J4" s="15"/>
    </row>
    <row r="5" spans="1:10" x14ac:dyDescent="0.25">
      <c r="A5" s="15"/>
      <c r="B5" s="8"/>
      <c r="C5" s="8"/>
      <c r="D5" s="8"/>
      <c r="E5" s="8"/>
      <c r="F5" s="8"/>
      <c r="G5" s="8"/>
      <c r="H5" s="8"/>
      <c r="I5" s="8"/>
      <c r="J5" s="15"/>
    </row>
    <row r="6" spans="1:10" x14ac:dyDescent="0.25">
      <c r="A6" s="15"/>
      <c r="B6" s="8"/>
      <c r="C6" s="8"/>
      <c r="D6" s="8"/>
      <c r="E6" s="8"/>
      <c r="F6" s="8"/>
      <c r="G6" s="8"/>
      <c r="H6" s="8"/>
      <c r="I6" s="8"/>
      <c r="J6" s="15"/>
    </row>
    <row r="7" spans="1:10" x14ac:dyDescent="0.25">
      <c r="A7" s="15"/>
      <c r="B7" s="8"/>
      <c r="C7" s="8"/>
      <c r="D7" s="8"/>
      <c r="E7" s="8"/>
      <c r="F7" s="8"/>
      <c r="G7" s="8"/>
      <c r="H7" s="8"/>
      <c r="I7" s="8"/>
      <c r="J7" s="15"/>
    </row>
    <row r="8" spans="1:10" x14ac:dyDescent="0.25">
      <c r="A8" s="15"/>
      <c r="B8" s="8"/>
      <c r="C8" s="8"/>
      <c r="D8" s="8"/>
      <c r="E8" s="8"/>
      <c r="F8" s="8"/>
      <c r="G8" s="8"/>
      <c r="H8" s="8"/>
      <c r="I8" s="8"/>
      <c r="J8" s="15"/>
    </row>
    <row r="9" spans="1:10" x14ac:dyDescent="0.25">
      <c r="A9" s="15"/>
      <c r="B9" s="8"/>
      <c r="C9" s="8"/>
      <c r="D9" s="8"/>
      <c r="E9" s="8"/>
      <c r="F9" s="8"/>
      <c r="G9" s="8"/>
      <c r="H9" s="8"/>
      <c r="I9" s="8"/>
      <c r="J9" s="15"/>
    </row>
    <row r="10" spans="1:10" x14ac:dyDescent="0.25">
      <c r="A10" s="15"/>
      <c r="B10" s="8"/>
      <c r="C10" s="8"/>
      <c r="D10" s="8"/>
      <c r="E10" s="8"/>
      <c r="F10" s="8"/>
      <c r="G10" s="8"/>
      <c r="H10" s="8"/>
      <c r="I10" s="8"/>
      <c r="J10" s="15"/>
    </row>
    <row r="11" spans="1:10" x14ac:dyDescent="0.25">
      <c r="A11" s="15"/>
      <c r="B11" s="8"/>
      <c r="C11" s="8"/>
      <c r="D11" s="8"/>
      <c r="E11" s="8"/>
      <c r="F11" s="8"/>
      <c r="G11" s="8"/>
      <c r="H11" s="8"/>
      <c r="I11" s="8"/>
      <c r="J11" s="15"/>
    </row>
    <row r="12" spans="1:10" x14ac:dyDescent="0.25">
      <c r="A12" s="15"/>
      <c r="B12" s="8"/>
      <c r="C12" s="8"/>
      <c r="D12" s="8"/>
      <c r="E12" s="8"/>
      <c r="F12" s="8"/>
      <c r="G12" s="8"/>
      <c r="H12" s="8"/>
      <c r="I12" s="8"/>
      <c r="J12" s="15"/>
    </row>
    <row r="13" spans="1:10" x14ac:dyDescent="0.25">
      <c r="A13" s="15"/>
      <c r="B13" s="8"/>
      <c r="C13" s="8"/>
      <c r="D13" s="8"/>
      <c r="E13" s="8"/>
      <c r="F13" s="8"/>
      <c r="G13" s="8"/>
      <c r="H13" s="8"/>
      <c r="I13" s="8"/>
      <c r="J13" s="15"/>
    </row>
    <row r="14" spans="1:10" x14ac:dyDescent="0.25">
      <c r="A14" s="15"/>
      <c r="B14" s="8"/>
      <c r="C14" s="8"/>
      <c r="D14" s="8"/>
      <c r="E14" s="8"/>
      <c r="F14" s="8"/>
      <c r="G14" s="8"/>
      <c r="H14" s="8"/>
      <c r="I14" s="8"/>
      <c r="J14" s="15"/>
    </row>
    <row r="15" spans="1:10" x14ac:dyDescent="0.25">
      <c r="A15" s="15"/>
      <c r="B15" s="8"/>
      <c r="C15" s="8"/>
      <c r="D15" s="8"/>
      <c r="E15" s="8"/>
      <c r="F15" s="8"/>
      <c r="G15" s="8"/>
      <c r="H15" s="8"/>
      <c r="I15" s="8"/>
      <c r="J15" s="15"/>
    </row>
    <row r="16" spans="1:10" x14ac:dyDescent="0.25">
      <c r="A16" s="15"/>
      <c r="B16" s="8"/>
      <c r="C16" s="8"/>
      <c r="D16" s="8"/>
      <c r="E16" s="8"/>
      <c r="F16" s="8"/>
      <c r="G16" s="8"/>
      <c r="H16" s="8"/>
      <c r="I16" s="8"/>
      <c r="J16" s="15"/>
    </row>
    <row r="17" spans="1:10" x14ac:dyDescent="0.25">
      <c r="A17" s="15"/>
      <c r="B17" s="8"/>
      <c r="C17" s="8"/>
      <c r="D17" s="8"/>
      <c r="E17" s="8"/>
      <c r="F17" s="8"/>
      <c r="G17" s="8"/>
      <c r="H17" s="8"/>
      <c r="I17" s="8"/>
      <c r="J17" s="15"/>
    </row>
    <row r="18" spans="1:10" x14ac:dyDescent="0.25">
      <c r="A18" s="15"/>
      <c r="B18" s="8"/>
      <c r="C18" s="8"/>
      <c r="D18" s="8"/>
      <c r="E18" s="8"/>
      <c r="F18" s="8"/>
      <c r="G18" s="8"/>
      <c r="H18" s="8"/>
      <c r="I18" s="8"/>
      <c r="J18" s="15"/>
    </row>
    <row r="19" spans="1:10" x14ac:dyDescent="0.25">
      <c r="A19" s="15"/>
      <c r="B19" s="8"/>
      <c r="C19" s="8"/>
      <c r="D19" s="8"/>
      <c r="E19" s="8"/>
      <c r="F19" s="8"/>
      <c r="G19" s="8"/>
      <c r="H19" s="8"/>
      <c r="I19" s="8"/>
      <c r="J19" s="15"/>
    </row>
    <row r="20" spans="1:10" x14ac:dyDescent="0.25">
      <c r="A20" s="15"/>
      <c r="B20" s="8"/>
      <c r="C20" s="8"/>
      <c r="D20" s="8"/>
      <c r="E20" s="8"/>
      <c r="F20" s="8"/>
      <c r="G20" s="8"/>
      <c r="H20" s="8"/>
      <c r="I20" s="8"/>
      <c r="J20" s="15"/>
    </row>
    <row r="21" spans="1:10" x14ac:dyDescent="0.25">
      <c r="A21" s="15"/>
      <c r="B21" s="8"/>
      <c r="C21" s="8"/>
      <c r="D21" s="8"/>
      <c r="E21" s="8"/>
      <c r="F21" s="8"/>
      <c r="G21" s="8"/>
      <c r="H21" s="8"/>
      <c r="I21" s="8"/>
      <c r="J21" s="15"/>
    </row>
    <row r="22" spans="1:10" ht="9.75" customHeight="1" x14ac:dyDescent="0.25">
      <c r="A22" s="15"/>
      <c r="B22" s="8"/>
      <c r="C22" s="8"/>
      <c r="D22" s="8"/>
      <c r="E22" s="8"/>
      <c r="F22" s="8"/>
      <c r="G22" s="8"/>
      <c r="H22" s="8"/>
      <c r="I22" s="8"/>
      <c r="J22" s="15"/>
    </row>
    <row r="23" spans="1:10" ht="6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9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21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9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ht="7.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showGridLines="0" workbookViewId="0">
      <selection activeCell="B5" sqref="B5"/>
    </sheetView>
  </sheetViews>
  <sheetFormatPr defaultRowHeight="15" x14ac:dyDescent="0.25"/>
  <cols>
    <col min="1" max="1" width="2.140625" customWidth="1"/>
    <col min="2" max="2" width="11.140625" customWidth="1"/>
    <col min="3" max="3" width="10.85546875" customWidth="1"/>
    <col min="4" max="4" width="10.140625" customWidth="1"/>
    <col min="5" max="5" width="10.5703125" customWidth="1"/>
    <col min="6" max="6" width="11" customWidth="1"/>
    <col min="9" max="12" width="8.140625" customWidth="1"/>
    <col min="14" max="14" width="13.42578125" bestFit="1" customWidth="1"/>
    <col min="15" max="15" width="11.85546875" customWidth="1"/>
    <col min="16" max="17" width="10.28515625" customWidth="1"/>
    <col min="18" max="18" width="6.85546875" customWidth="1"/>
  </cols>
  <sheetData>
    <row r="1" spans="2:12" ht="22.5" customHeight="1" x14ac:dyDescent="0.25">
      <c r="B1" s="25" t="s">
        <v>17</v>
      </c>
      <c r="C1" s="25"/>
      <c r="D1" s="25"/>
      <c r="E1" s="25"/>
      <c r="F1" s="25"/>
      <c r="H1" s="24" t="s">
        <v>18</v>
      </c>
      <c r="I1" s="24"/>
      <c r="J1" s="24"/>
      <c r="K1" s="24"/>
      <c r="L1" s="24"/>
    </row>
    <row r="3" spans="2:12" x14ac:dyDescent="0.25">
      <c r="B3" s="1"/>
      <c r="C3" s="22" t="s">
        <v>0</v>
      </c>
      <c r="D3" s="22" t="s">
        <v>0</v>
      </c>
      <c r="E3" s="22" t="s">
        <v>1</v>
      </c>
      <c r="F3" s="22" t="s">
        <v>2</v>
      </c>
      <c r="I3" s="23" t="s">
        <v>8</v>
      </c>
      <c r="J3" s="23"/>
      <c r="K3" s="23"/>
      <c r="L3" s="23"/>
    </row>
    <row r="4" spans="2:12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  <c r="H4" s="7" t="s">
        <v>3</v>
      </c>
      <c r="I4" s="5" t="str">
        <f>tblCPs[[#Headers],[Gold]]</f>
        <v>Gold</v>
      </c>
      <c r="J4" s="5" t="str">
        <f>tblCPs[[#Headers],[Silver]]</f>
        <v>Silver</v>
      </c>
      <c r="K4" s="5" t="str">
        <f>tblCPs[[#Headers],[Bananas]]</f>
        <v>Bananas</v>
      </c>
      <c r="L4" s="5" t="str">
        <f>tblCPs[[#Headers],[Coffee, Robusta]]</f>
        <v>Coffee, Robusta</v>
      </c>
    </row>
    <row r="5" spans="2:12" x14ac:dyDescent="0.25">
      <c r="B5" s="4">
        <v>39356</v>
      </c>
      <c r="C5" s="2">
        <v>754.6</v>
      </c>
      <c r="D5" s="2">
        <v>13.7217</v>
      </c>
      <c r="E5" s="2">
        <v>659.98</v>
      </c>
      <c r="F5" s="3">
        <v>0.97450000000000003</v>
      </c>
      <c r="H5" s="6">
        <f>B5</f>
        <v>39356</v>
      </c>
      <c r="I5" s="21">
        <v>100</v>
      </c>
      <c r="J5" s="21">
        <v>100</v>
      </c>
      <c r="K5" s="21">
        <v>100</v>
      </c>
      <c r="L5" s="21">
        <v>100</v>
      </c>
    </row>
    <row r="6" spans="2:12" x14ac:dyDescent="0.25">
      <c r="B6" s="4">
        <v>39387</v>
      </c>
      <c r="C6" s="2">
        <v>806.25</v>
      </c>
      <c r="D6" s="2">
        <v>14.672000000000001</v>
      </c>
      <c r="E6" s="2">
        <v>653.57000000000005</v>
      </c>
      <c r="F6" s="3">
        <v>0.92200000000000004</v>
      </c>
      <c r="H6" s="6">
        <f t="shared" ref="H6:H64" si="0">B6</f>
        <v>39387</v>
      </c>
      <c r="I6" s="21">
        <f>I$5*C6/C$5</f>
        <v>106.84468592631858</v>
      </c>
      <c r="J6" s="21">
        <f>J$5*D6/D$5</f>
        <v>106.92552672045009</v>
      </c>
      <c r="K6" s="21">
        <f>K$5*E6/E$5</f>
        <v>99.028758447225684</v>
      </c>
      <c r="L6" s="21">
        <f>L$5*F6/F$5</f>
        <v>94.612621857362754</v>
      </c>
    </row>
    <row r="7" spans="2:12" x14ac:dyDescent="0.25">
      <c r="B7" s="4">
        <v>39417</v>
      </c>
      <c r="C7" s="2">
        <v>803.2</v>
      </c>
      <c r="D7" s="2">
        <v>14.3124</v>
      </c>
      <c r="E7" s="2">
        <v>648.51</v>
      </c>
      <c r="F7" s="3">
        <v>0.91370000000000007</v>
      </c>
      <c r="H7" s="6">
        <f t="shared" si="0"/>
        <v>39417</v>
      </c>
      <c r="I7" s="21">
        <f>I$5*C7/C$5</f>
        <v>106.44049827723296</v>
      </c>
      <c r="J7" s="21">
        <f>J$5*D7/D$5</f>
        <v>104.30486018496251</v>
      </c>
      <c r="K7" s="21">
        <f>K$5*E7/E$5</f>
        <v>98.26206854753174</v>
      </c>
      <c r="L7" s="21">
        <f>L$5*F7/F$5</f>
        <v>93.760903027193436</v>
      </c>
    </row>
    <row r="8" spans="2:12" x14ac:dyDescent="0.25">
      <c r="B8" s="4">
        <v>39448</v>
      </c>
      <c r="C8" s="2">
        <v>889.6</v>
      </c>
      <c r="D8" s="2">
        <v>16.059100000000001</v>
      </c>
      <c r="E8" s="2">
        <v>679.8</v>
      </c>
      <c r="F8" s="3">
        <v>1.0073999999999999</v>
      </c>
      <c r="H8" s="6">
        <f t="shared" si="0"/>
        <v>39448</v>
      </c>
      <c r="I8" s="21">
        <f>I$5*C8/C$5</f>
        <v>117.89027299231381</v>
      </c>
      <c r="J8" s="21">
        <f>J$5*D8/D$5</f>
        <v>117.03433248066931</v>
      </c>
      <c r="K8" s="21">
        <f>K$5*E8/E$5</f>
        <v>103.00312130670626</v>
      </c>
      <c r="L8" s="21">
        <f>L$5*F8/F$5</f>
        <v>103.37609030271932</v>
      </c>
    </row>
    <row r="9" spans="2:12" x14ac:dyDescent="0.25">
      <c r="B9" s="4">
        <v>39479</v>
      </c>
      <c r="C9" s="2">
        <v>922.3</v>
      </c>
      <c r="D9" s="2">
        <v>17.6663</v>
      </c>
      <c r="E9" s="2">
        <v>790.58</v>
      </c>
      <c r="F9" s="3">
        <v>1.1723000000000001</v>
      </c>
      <c r="H9" s="6">
        <f t="shared" si="0"/>
        <v>39479</v>
      </c>
      <c r="I9" s="21">
        <f>I$5*C9/C$5</f>
        <v>122.22369467267426</v>
      </c>
      <c r="J9" s="21">
        <f>J$5*D9/D$5</f>
        <v>128.74716689623006</v>
      </c>
      <c r="K9" s="21">
        <f>K$5*E9/E$5</f>
        <v>119.78847843874057</v>
      </c>
      <c r="L9" s="21">
        <f>L$5*F9/F$5</f>
        <v>120.29758850692664</v>
      </c>
    </row>
    <row r="10" spans="2:12" x14ac:dyDescent="0.25">
      <c r="B10" s="4">
        <v>39508</v>
      </c>
      <c r="C10" s="2">
        <v>968.43</v>
      </c>
      <c r="D10" s="2">
        <v>19.215999999999998</v>
      </c>
      <c r="E10" s="2">
        <v>1027.3599999999999</v>
      </c>
      <c r="F10" s="3">
        <v>1.2243999999999999</v>
      </c>
      <c r="H10" s="6">
        <f t="shared" si="0"/>
        <v>39508</v>
      </c>
      <c r="I10" s="21">
        <f>I$5*C10/C$5</f>
        <v>128.33686721441822</v>
      </c>
      <c r="J10" s="21">
        <f>J$5*D10/D$5</f>
        <v>140.0409570242754</v>
      </c>
      <c r="K10" s="21">
        <f>K$5*E10/E$5</f>
        <v>155.66532319161183</v>
      </c>
      <c r="L10" s="21">
        <f>L$5*F10/F$5</f>
        <v>125.6439199589533</v>
      </c>
    </row>
    <row r="11" spans="2:12" x14ac:dyDescent="0.25">
      <c r="B11" s="4">
        <v>39539</v>
      </c>
      <c r="C11" s="2">
        <v>909.71</v>
      </c>
      <c r="D11" s="2">
        <v>17.5107</v>
      </c>
      <c r="E11" s="2">
        <v>969.99</v>
      </c>
      <c r="F11" s="3">
        <v>1.1186</v>
      </c>
      <c r="H11" s="6">
        <f t="shared" si="0"/>
        <v>39539</v>
      </c>
      <c r="I11" s="21">
        <f>I$5*C11/C$5</f>
        <v>120.55526106546515</v>
      </c>
      <c r="J11" s="21">
        <f>J$5*D11/D$5</f>
        <v>127.6131966155797</v>
      </c>
      <c r="K11" s="21">
        <f>K$5*E11/E$5</f>
        <v>146.97263553441013</v>
      </c>
      <c r="L11" s="21">
        <f>L$5*F11/F$5</f>
        <v>114.78707029245767</v>
      </c>
    </row>
    <row r="12" spans="2:12" x14ac:dyDescent="0.25">
      <c r="B12" s="4">
        <v>39569</v>
      </c>
      <c r="C12" s="2">
        <v>888.66</v>
      </c>
      <c r="D12" s="2">
        <v>17.049099999999999</v>
      </c>
      <c r="E12" s="2">
        <v>927.93</v>
      </c>
      <c r="F12" s="3">
        <v>1.0979000000000001</v>
      </c>
      <c r="H12" s="6">
        <f t="shared" si="0"/>
        <v>39569</v>
      </c>
      <c r="I12" s="21">
        <f>I$5*C12/C$5</f>
        <v>117.76570368407103</v>
      </c>
      <c r="J12" s="21">
        <f>J$5*D12/D$5</f>
        <v>124.2491819526735</v>
      </c>
      <c r="K12" s="21">
        <f>K$5*E12/E$5</f>
        <v>140.59971514288313</v>
      </c>
      <c r="L12" s="21">
        <f>L$5*F12/F$5</f>
        <v>112.66290405336071</v>
      </c>
    </row>
    <row r="13" spans="2:12" x14ac:dyDescent="0.25">
      <c r="B13" s="4">
        <v>39600</v>
      </c>
      <c r="C13" s="2">
        <v>889.49</v>
      </c>
      <c r="D13" s="2">
        <v>17.0395</v>
      </c>
      <c r="E13" s="2">
        <v>839.78</v>
      </c>
      <c r="F13" s="3">
        <v>1.1204000000000001</v>
      </c>
      <c r="H13" s="6">
        <f t="shared" si="0"/>
        <v>39600</v>
      </c>
      <c r="I13" s="21">
        <f>I$5*C13/C$5</f>
        <v>117.87569573283858</v>
      </c>
      <c r="J13" s="21">
        <f>J$5*D13/D$5</f>
        <v>124.17921977597528</v>
      </c>
      <c r="K13" s="21">
        <f>K$5*E13/E$5</f>
        <v>127.24324979544835</v>
      </c>
      <c r="L13" s="21">
        <f>L$5*F13/F$5</f>
        <v>114.97178040020523</v>
      </c>
    </row>
    <row r="14" spans="2:12" x14ac:dyDescent="0.25">
      <c r="B14" s="4">
        <v>39630</v>
      </c>
      <c r="C14" s="2">
        <v>939.77</v>
      </c>
      <c r="D14" s="2">
        <v>18.0641</v>
      </c>
      <c r="E14" s="2">
        <v>725.14</v>
      </c>
      <c r="F14" s="3">
        <v>1.1503000000000001</v>
      </c>
      <c r="H14" s="6">
        <f t="shared" si="0"/>
        <v>39630</v>
      </c>
      <c r="I14" s="21">
        <f>I$5*C14/C$5</f>
        <v>124.53882851842035</v>
      </c>
      <c r="J14" s="21">
        <f>J$5*D14/D$5</f>
        <v>131.64622459316266</v>
      </c>
      <c r="K14" s="21">
        <f>K$5*E14/E$5</f>
        <v>109.87302645534713</v>
      </c>
      <c r="L14" s="21">
        <f>L$5*F14/F$5</f>
        <v>118.04002052334532</v>
      </c>
    </row>
    <row r="15" spans="2:12" x14ac:dyDescent="0.25">
      <c r="B15" s="4">
        <v>39661</v>
      </c>
      <c r="C15" s="2">
        <v>839.03</v>
      </c>
      <c r="D15" s="2">
        <v>14.578099999999999</v>
      </c>
      <c r="E15" s="2">
        <v>801.1</v>
      </c>
      <c r="F15" s="3">
        <v>1.1343000000000001</v>
      </c>
      <c r="H15" s="6">
        <f t="shared" si="0"/>
        <v>39661</v>
      </c>
      <c r="I15" s="21">
        <f>I$5*C15/C$5</f>
        <v>111.18870924993374</v>
      </c>
      <c r="J15" s="21">
        <f>J$5*D15/D$5</f>
        <v>106.2412091796206</v>
      </c>
      <c r="K15" s="21">
        <f>K$5*E15/E$5</f>
        <v>121.38246613533744</v>
      </c>
      <c r="L15" s="21">
        <f>L$5*F15/F$5</f>
        <v>116.39815289892253</v>
      </c>
    </row>
    <row r="16" spans="2:12" x14ac:dyDescent="0.25">
      <c r="B16" s="4">
        <v>39692</v>
      </c>
      <c r="C16" s="2">
        <v>829.93</v>
      </c>
      <c r="D16" s="2">
        <v>12.193299999999999</v>
      </c>
      <c r="E16" s="2">
        <v>806.63</v>
      </c>
      <c r="F16" s="3">
        <v>1.0667</v>
      </c>
      <c r="H16" s="6">
        <f t="shared" si="0"/>
        <v>39692</v>
      </c>
      <c r="I16" s="21">
        <f>I$5*C16/C$5</f>
        <v>109.9827723297111</v>
      </c>
      <c r="J16" s="21">
        <f>J$5*D16/D$5</f>
        <v>88.861438451503815</v>
      </c>
      <c r="K16" s="21">
        <f>K$5*E16/E$5</f>
        <v>122.22037031425194</v>
      </c>
      <c r="L16" s="21">
        <f>L$5*F16/F$5</f>
        <v>109.46126218573627</v>
      </c>
    </row>
    <row r="17" spans="2:12" x14ac:dyDescent="0.25">
      <c r="B17" s="4">
        <v>39722</v>
      </c>
      <c r="C17" s="2">
        <v>806.62</v>
      </c>
      <c r="D17" s="2">
        <v>10.427200000000001</v>
      </c>
      <c r="E17" s="2">
        <v>808.01</v>
      </c>
      <c r="F17" s="3">
        <v>0.8891</v>
      </c>
      <c r="H17" s="6">
        <f t="shared" si="0"/>
        <v>39722</v>
      </c>
      <c r="I17" s="21">
        <f>I$5*C17/C$5</f>
        <v>106.89371852637159</v>
      </c>
      <c r="J17" s="21">
        <f>J$5*D17/D$5</f>
        <v>75.990584257052703</v>
      </c>
      <c r="K17" s="21">
        <f>K$5*E17/E$5</f>
        <v>122.42946755962302</v>
      </c>
      <c r="L17" s="21">
        <f>L$5*F17/F$5</f>
        <v>91.236531554643406</v>
      </c>
    </row>
    <row r="18" spans="2:12" x14ac:dyDescent="0.25">
      <c r="B18" s="4">
        <v>39753</v>
      </c>
      <c r="C18" s="2">
        <v>760.86</v>
      </c>
      <c r="D18" s="2">
        <v>9.867799999999999</v>
      </c>
      <c r="E18" s="2">
        <v>904.7</v>
      </c>
      <c r="F18" s="3">
        <v>0.92920000000000003</v>
      </c>
      <c r="H18" s="6">
        <f t="shared" si="0"/>
        <v>39753</v>
      </c>
      <c r="I18" s="21">
        <f>I$5*C18/C$5</f>
        <v>100.82957858468062</v>
      </c>
      <c r="J18" s="21">
        <f>J$5*D18/D$5</f>
        <v>71.913829919033347</v>
      </c>
      <c r="K18" s="21">
        <f>K$5*E18/E$5</f>
        <v>137.07991151247006</v>
      </c>
      <c r="L18" s="21">
        <f>L$5*F18/F$5</f>
        <v>95.351462288353005</v>
      </c>
    </row>
    <row r="19" spans="2:12" x14ac:dyDescent="0.25">
      <c r="B19" s="4">
        <v>39783</v>
      </c>
      <c r="C19" s="2">
        <v>816.09</v>
      </c>
      <c r="D19" s="2">
        <v>10.316600000000001</v>
      </c>
      <c r="E19" s="2">
        <v>842.54</v>
      </c>
      <c r="F19" s="3">
        <v>0.83819999999999995</v>
      </c>
      <c r="H19" s="6">
        <f t="shared" si="0"/>
        <v>39783</v>
      </c>
      <c r="I19" s="21">
        <f>I$5*C19/C$5</f>
        <v>108.14868804664722</v>
      </c>
      <c r="J19" s="21">
        <f>J$5*D19/D$5</f>
        <v>75.184561679675269</v>
      </c>
      <c r="K19" s="21">
        <f>K$5*E19/E$5</f>
        <v>127.66144428619049</v>
      </c>
      <c r="L19" s="21">
        <f>L$5*F19/F$5</f>
        <v>86.01334017444843</v>
      </c>
    </row>
    <row r="20" spans="2:12" x14ac:dyDescent="0.25">
      <c r="B20" s="4">
        <v>39814</v>
      </c>
      <c r="C20" s="2">
        <v>858.69</v>
      </c>
      <c r="D20" s="2">
        <v>11.399000000000001</v>
      </c>
      <c r="E20" s="2">
        <v>814.92</v>
      </c>
      <c r="F20" s="3">
        <v>0.85769999999999991</v>
      </c>
      <c r="H20" s="6">
        <f t="shared" si="0"/>
        <v>39814</v>
      </c>
      <c r="I20" s="21">
        <f>I$5*C20/C$5</f>
        <v>113.79406307977736</v>
      </c>
      <c r="J20" s="21">
        <f>J$5*D20/D$5</f>
        <v>83.072797102399861</v>
      </c>
      <c r="K20" s="21">
        <f>K$5*E20/E$5</f>
        <v>123.4764689839086</v>
      </c>
      <c r="L20" s="21">
        <f>L$5*F20/F$5</f>
        <v>88.014366341713696</v>
      </c>
    </row>
    <row r="21" spans="2:12" x14ac:dyDescent="0.25">
      <c r="B21" s="4">
        <v>39845</v>
      </c>
      <c r="C21" s="2">
        <v>943</v>
      </c>
      <c r="D21" s="2">
        <v>13.4368</v>
      </c>
      <c r="E21" s="2">
        <v>921.96</v>
      </c>
      <c r="F21" s="3">
        <v>0.81469999999999998</v>
      </c>
      <c r="H21" s="6">
        <f t="shared" si="0"/>
        <v>39845</v>
      </c>
      <c r="I21" s="21">
        <f>I$5*C21/C$5</f>
        <v>124.96686986482905</v>
      </c>
      <c r="J21" s="21">
        <f>J$5*D21/D$5</f>
        <v>97.923726651945458</v>
      </c>
      <c r="K21" s="21">
        <f>K$5*E21/E$5</f>
        <v>139.69514227703868</v>
      </c>
      <c r="L21" s="21">
        <f>L$5*F21/F$5</f>
        <v>83.601847101077468</v>
      </c>
    </row>
    <row r="22" spans="2:12" x14ac:dyDescent="0.25">
      <c r="B22" s="4">
        <v>39873</v>
      </c>
      <c r="C22" s="2">
        <v>924.27</v>
      </c>
      <c r="D22" s="2">
        <v>13.115</v>
      </c>
      <c r="E22" s="2">
        <v>906.08</v>
      </c>
      <c r="F22" s="3">
        <v>0.77480000000000004</v>
      </c>
      <c r="H22" s="6">
        <f t="shared" si="0"/>
        <v>39873</v>
      </c>
      <c r="I22" s="21">
        <f>I$5*C22/C$5</f>
        <v>122.48476013782135</v>
      </c>
      <c r="J22" s="21">
        <f>J$5*D22/D$5</f>
        <v>95.578536187207121</v>
      </c>
      <c r="K22" s="21">
        <f>K$5*E22/E$5</f>
        <v>137.28900875784115</v>
      </c>
      <c r="L22" s="21">
        <f>L$5*F22/F$5</f>
        <v>79.507439712673161</v>
      </c>
    </row>
    <row r="23" spans="2:12" x14ac:dyDescent="0.25">
      <c r="B23" s="4">
        <v>39904</v>
      </c>
      <c r="C23" s="2">
        <v>890.2</v>
      </c>
      <c r="D23" s="2">
        <v>12.520199999999999</v>
      </c>
      <c r="E23" s="2">
        <v>897.79</v>
      </c>
      <c r="F23" s="3">
        <v>0.76500000000000001</v>
      </c>
      <c r="H23" s="6">
        <f t="shared" si="0"/>
        <v>39904</v>
      </c>
      <c r="I23" s="21">
        <f>I$5*C23/C$5</f>
        <v>117.96978531672409</v>
      </c>
      <c r="J23" s="21">
        <f>J$5*D23/D$5</f>
        <v>91.243796322613079</v>
      </c>
      <c r="K23" s="21">
        <f>K$5*E23/E$5</f>
        <v>136.03291008818448</v>
      </c>
      <c r="L23" s="21">
        <f>L$5*F23/F$5</f>
        <v>78.501795792714205</v>
      </c>
    </row>
    <row r="24" spans="2:12" x14ac:dyDescent="0.25">
      <c r="B24" s="4">
        <v>39934</v>
      </c>
      <c r="C24" s="2">
        <v>928.65</v>
      </c>
      <c r="D24" s="2">
        <v>14.112299999999999</v>
      </c>
      <c r="E24" s="2">
        <v>852.9</v>
      </c>
      <c r="F24" s="3">
        <v>0.77049999999999996</v>
      </c>
      <c r="H24" s="6">
        <f t="shared" si="0"/>
        <v>39934</v>
      </c>
      <c r="I24" s="21">
        <f>I$5*C24/C$5</f>
        <v>123.06520010601643</v>
      </c>
      <c r="J24" s="21">
        <f>J$5*D24/D$5</f>
        <v>102.84658606440892</v>
      </c>
      <c r="K24" s="21">
        <f>K$5*E24/E$5</f>
        <v>129.23118882390375</v>
      </c>
      <c r="L24" s="21">
        <f>L$5*F24/F$5</f>
        <v>79.06618778860954</v>
      </c>
    </row>
    <row r="25" spans="2:12" x14ac:dyDescent="0.25">
      <c r="B25" s="4">
        <v>39965</v>
      </c>
      <c r="C25" s="2">
        <v>945.67</v>
      </c>
      <c r="D25" s="2">
        <v>14.6593</v>
      </c>
      <c r="E25" s="2">
        <v>850.83</v>
      </c>
      <c r="F25" s="3">
        <v>0.75650000000000006</v>
      </c>
      <c r="H25" s="6">
        <f t="shared" si="0"/>
        <v>39965</v>
      </c>
      <c r="I25" s="21">
        <f>I$5*C25/C$5</f>
        <v>125.32069970845481</v>
      </c>
      <c r="J25" s="21">
        <f>J$5*D25/D$5</f>
        <v>106.83297259085974</v>
      </c>
      <c r="K25" s="21">
        <f>K$5*E25/E$5</f>
        <v>128.91754295584715</v>
      </c>
      <c r="L25" s="21">
        <f>L$5*F25/F$5</f>
        <v>77.629553617239608</v>
      </c>
    </row>
    <row r="26" spans="2:12" x14ac:dyDescent="0.25">
      <c r="B26" s="4">
        <v>39995</v>
      </c>
      <c r="C26" s="2">
        <v>934.23</v>
      </c>
      <c r="D26" s="2">
        <v>13.386400000000002</v>
      </c>
      <c r="E26" s="2">
        <v>828.73</v>
      </c>
      <c r="F26" s="3">
        <v>0.74819999999999998</v>
      </c>
      <c r="H26" s="6">
        <f t="shared" si="0"/>
        <v>39995</v>
      </c>
      <c r="I26" s="21">
        <f>I$5*C26/C$5</f>
        <v>123.80466472303206</v>
      </c>
      <c r="J26" s="21">
        <f>J$5*D26/D$5</f>
        <v>97.556425224279792</v>
      </c>
      <c r="K26" s="21">
        <f>K$5*E26/E$5</f>
        <v>125.56895663504955</v>
      </c>
      <c r="L26" s="21">
        <f>L$5*F26/F$5</f>
        <v>76.777834787070276</v>
      </c>
    </row>
    <row r="27" spans="2:12" x14ac:dyDescent="0.25">
      <c r="B27" s="4">
        <v>40026</v>
      </c>
      <c r="C27" s="2">
        <v>949.38</v>
      </c>
      <c r="D27" s="2">
        <v>14.4305</v>
      </c>
      <c r="E27" s="2">
        <v>835.64</v>
      </c>
      <c r="F27" s="3">
        <v>0.75040000000000007</v>
      </c>
      <c r="H27" s="6">
        <f t="shared" si="0"/>
        <v>40026</v>
      </c>
      <c r="I27" s="21">
        <f>I$5*C27/C$5</f>
        <v>125.81235091439173</v>
      </c>
      <c r="J27" s="21">
        <f>J$5*D27/D$5</f>
        <v>105.16554071288543</v>
      </c>
      <c r="K27" s="21">
        <f>K$5*E27/E$5</f>
        <v>126.61595805933513</v>
      </c>
      <c r="L27" s="21">
        <f>L$5*F27/F$5</f>
        <v>77.003591585428424</v>
      </c>
    </row>
    <row r="28" spans="2:12" x14ac:dyDescent="0.25">
      <c r="B28" s="4">
        <v>40057</v>
      </c>
      <c r="C28" s="2">
        <v>996.59</v>
      </c>
      <c r="D28" s="2">
        <v>16.4848</v>
      </c>
      <c r="E28" s="2">
        <v>818.37</v>
      </c>
      <c r="F28" s="3">
        <v>0.77310000000000001</v>
      </c>
      <c r="H28" s="6">
        <f t="shared" si="0"/>
        <v>40057</v>
      </c>
      <c r="I28" s="21">
        <f>I$5*C28/C$5</f>
        <v>132.06864564007421</v>
      </c>
      <c r="J28" s="21">
        <f>J$5*D28/D$5</f>
        <v>120.1367177536311</v>
      </c>
      <c r="K28" s="21">
        <f>K$5*E28/E$5</f>
        <v>123.99921209733628</v>
      </c>
      <c r="L28" s="21">
        <f>L$5*F28/F$5</f>
        <v>79.332991277578245</v>
      </c>
    </row>
    <row r="29" spans="2:12" x14ac:dyDescent="0.25">
      <c r="B29" s="4">
        <v>40087</v>
      </c>
      <c r="C29" s="2">
        <v>1043.1600000000001</v>
      </c>
      <c r="D29" s="2">
        <v>17.2639</v>
      </c>
      <c r="E29" s="2">
        <v>811.46</v>
      </c>
      <c r="F29" s="3">
        <v>0.76680000000000004</v>
      </c>
      <c r="H29" s="6">
        <f t="shared" si="0"/>
        <v>40087</v>
      </c>
      <c r="I29" s="21">
        <f>I$5*C29/C$5</f>
        <v>138.24012721971908</v>
      </c>
      <c r="J29" s="21">
        <f>J$5*D29/D$5</f>
        <v>125.81458565629622</v>
      </c>
      <c r="K29" s="21">
        <f>K$5*E29/E$5</f>
        <v>122.9522106730507</v>
      </c>
      <c r="L29" s="21">
        <f>L$5*F29/F$5</f>
        <v>78.686505900461782</v>
      </c>
    </row>
    <row r="30" spans="2:12" x14ac:dyDescent="0.25">
      <c r="B30" s="4">
        <v>40118</v>
      </c>
      <c r="C30" s="2">
        <v>1127.04</v>
      </c>
      <c r="D30" s="2">
        <v>17.876799999999999</v>
      </c>
      <c r="E30" s="2">
        <v>835.64</v>
      </c>
      <c r="F30" s="3">
        <v>0.73080000000000001</v>
      </c>
      <c r="H30" s="6">
        <f t="shared" si="0"/>
        <v>40118</v>
      </c>
      <c r="I30" s="21">
        <f>I$5*C30/C$5</f>
        <v>149.35595017227669</v>
      </c>
      <c r="J30" s="21">
        <f>J$5*D30/D$5</f>
        <v>130.28123337487335</v>
      </c>
      <c r="K30" s="21">
        <f>K$5*E30/E$5</f>
        <v>126.61595805933513</v>
      </c>
      <c r="L30" s="21">
        <f>L$5*F30/F$5</f>
        <v>74.992303745510512</v>
      </c>
    </row>
    <row r="31" spans="2:12" x14ac:dyDescent="0.25">
      <c r="B31" s="4">
        <v>40148</v>
      </c>
      <c r="C31" s="2">
        <v>1134.72</v>
      </c>
      <c r="D31" s="2">
        <v>17.644600000000001</v>
      </c>
      <c r="E31" s="2">
        <v>801.1</v>
      </c>
      <c r="F31" s="3">
        <v>0.74680000000000002</v>
      </c>
      <c r="H31" s="6">
        <f t="shared" si="0"/>
        <v>40148</v>
      </c>
      <c r="I31" s="21">
        <f>I$5*C31/C$5</f>
        <v>150.37370792472834</v>
      </c>
      <c r="J31" s="21">
        <f>J$5*D31/D$5</f>
        <v>128.58902322598513</v>
      </c>
      <c r="K31" s="21">
        <f>K$5*E31/E$5</f>
        <v>121.38246613533744</v>
      </c>
      <c r="L31" s="21">
        <f>L$5*F31/F$5</f>
        <v>76.634171369933298</v>
      </c>
    </row>
    <row r="32" spans="2:12" x14ac:dyDescent="0.25">
      <c r="B32" s="4">
        <v>40179</v>
      </c>
      <c r="C32" s="2">
        <v>1117.96</v>
      </c>
      <c r="D32" s="2">
        <v>17.750499999999999</v>
      </c>
      <c r="E32" s="2">
        <v>782.69</v>
      </c>
      <c r="F32" s="3">
        <v>0.75109999999999999</v>
      </c>
      <c r="H32" s="6">
        <f t="shared" si="0"/>
        <v>40179</v>
      </c>
      <c r="I32" s="21">
        <f>I$5*C32/C$5</f>
        <v>148.15266366286775</v>
      </c>
      <c r="J32" s="21">
        <f>J$5*D32/D$5</f>
        <v>129.36079348768737</v>
      </c>
      <c r="K32" s="21">
        <f>K$5*E32/E$5</f>
        <v>118.59298766629291</v>
      </c>
      <c r="L32" s="21">
        <f>L$5*F32/F$5</f>
        <v>77.07542329399692</v>
      </c>
    </row>
    <row r="33" spans="2:12" x14ac:dyDescent="0.25">
      <c r="B33" s="4">
        <v>40210</v>
      </c>
      <c r="C33" s="2">
        <v>1095.4100000000001</v>
      </c>
      <c r="D33" s="2">
        <v>15.8721</v>
      </c>
      <c r="E33" s="2">
        <v>790.75</v>
      </c>
      <c r="F33" s="3">
        <v>0.73519999999999996</v>
      </c>
      <c r="H33" s="6">
        <f t="shared" si="0"/>
        <v>40210</v>
      </c>
      <c r="I33" s="21">
        <f>I$5*C33/C$5</f>
        <v>145.16432547044792</v>
      </c>
      <c r="J33" s="21">
        <f>J$5*D33/D$5</f>
        <v>115.67152758040184</v>
      </c>
      <c r="K33" s="21">
        <f>K$5*E33/E$5</f>
        <v>119.8142367950544</v>
      </c>
      <c r="L33" s="21">
        <f>L$5*F33/F$5</f>
        <v>75.443817342226779</v>
      </c>
    </row>
    <row r="34" spans="2:12" x14ac:dyDescent="0.25">
      <c r="B34" s="4">
        <v>40238</v>
      </c>
      <c r="C34" s="2">
        <v>1113.3399999999999</v>
      </c>
      <c r="D34" s="2">
        <v>17.154600000000002</v>
      </c>
      <c r="E34" s="2">
        <v>842.54</v>
      </c>
      <c r="F34" s="3">
        <v>0.72549999999999992</v>
      </c>
      <c r="H34" s="6">
        <f t="shared" si="0"/>
        <v>40238</v>
      </c>
      <c r="I34" s="21">
        <f>I$5*C34/C$5</f>
        <v>147.54041876490854</v>
      </c>
      <c r="J34" s="21">
        <f>J$5*D34/D$5</f>
        <v>125.01803712368003</v>
      </c>
      <c r="K34" s="21">
        <f>K$5*E34/E$5</f>
        <v>127.66144428619049</v>
      </c>
      <c r="L34" s="21">
        <f>L$5*F34/F$5</f>
        <v>74.44843509492047</v>
      </c>
    </row>
    <row r="35" spans="2:12" x14ac:dyDescent="0.25">
      <c r="B35" s="4">
        <v>40269</v>
      </c>
      <c r="C35" s="2">
        <v>1148.69</v>
      </c>
      <c r="D35" s="2">
        <v>18.168299999999999</v>
      </c>
      <c r="E35" s="2">
        <v>828.42</v>
      </c>
      <c r="F35" s="3">
        <v>0.76370000000000005</v>
      </c>
      <c r="H35" s="6">
        <f t="shared" si="0"/>
        <v>40269</v>
      </c>
      <c r="I35" s="21">
        <f>I$5*C35/C$5</f>
        <v>152.2250198780811</v>
      </c>
      <c r="J35" s="21">
        <f>J$5*D35/D$5</f>
        <v>132.40560571940793</v>
      </c>
      <c r="K35" s="21">
        <f>K$5*E35/E$5</f>
        <v>125.52198551471257</v>
      </c>
      <c r="L35" s="21">
        <f>L$5*F35/F$5</f>
        <v>78.36839404822986</v>
      </c>
    </row>
    <row r="36" spans="2:12" x14ac:dyDescent="0.25">
      <c r="B36" s="4">
        <v>40299</v>
      </c>
      <c r="C36" s="2">
        <v>1205.43</v>
      </c>
      <c r="D36" s="2">
        <v>18.4224</v>
      </c>
      <c r="E36" s="2">
        <v>872.47</v>
      </c>
      <c r="F36" s="3">
        <v>0.76239999999999997</v>
      </c>
      <c r="H36" s="6">
        <f t="shared" si="0"/>
        <v>40299</v>
      </c>
      <c r="I36" s="21">
        <f>I$5*C36/C$5</f>
        <v>159.74423535648026</v>
      </c>
      <c r="J36" s="21">
        <f>J$5*D36/D$5</f>
        <v>134.25741708388901</v>
      </c>
      <c r="K36" s="21">
        <f>K$5*E36/E$5</f>
        <v>132.19643019485437</v>
      </c>
      <c r="L36" s="21">
        <f>L$5*F36/F$5</f>
        <v>78.2349923037455</v>
      </c>
    </row>
    <row r="37" spans="2:12" x14ac:dyDescent="0.25">
      <c r="B37" s="4">
        <v>40330</v>
      </c>
      <c r="C37" s="2">
        <v>1232.92</v>
      </c>
      <c r="D37" s="2">
        <v>18.534300000000002</v>
      </c>
      <c r="E37" s="2">
        <v>964.84</v>
      </c>
      <c r="F37" s="3">
        <v>0.82510000000000006</v>
      </c>
      <c r="H37" s="6">
        <f t="shared" si="0"/>
        <v>40330</v>
      </c>
      <c r="I37" s="21">
        <f>I$5*C37/C$5</f>
        <v>163.38722501987809</v>
      </c>
      <c r="J37" s="21">
        <f>J$5*D37/D$5</f>
        <v>135.07291370602769</v>
      </c>
      <c r="K37" s="21">
        <f>K$5*E37/E$5</f>
        <v>146.19230885784418</v>
      </c>
      <c r="L37" s="21">
        <f>L$5*F37/F$5</f>
        <v>84.669061056952287</v>
      </c>
    </row>
    <row r="38" spans="2:12" x14ac:dyDescent="0.25">
      <c r="B38" s="4">
        <v>40360</v>
      </c>
      <c r="C38" s="2">
        <v>1192.97</v>
      </c>
      <c r="D38" s="2">
        <v>17.939800000000002</v>
      </c>
      <c r="E38" s="2">
        <v>987.07</v>
      </c>
      <c r="F38" s="3">
        <v>0.89950000000000008</v>
      </c>
      <c r="H38" s="6">
        <f t="shared" si="0"/>
        <v>40360</v>
      </c>
      <c r="I38" s="21">
        <f>I$5*C38/C$5</f>
        <v>158.09302941956003</v>
      </c>
      <c r="J38" s="21">
        <f>J$5*D38/D$5</f>
        <v>130.74036015945546</v>
      </c>
      <c r="K38" s="21">
        <f>K$5*E38/E$5</f>
        <v>149.56059274523469</v>
      </c>
      <c r="L38" s="21">
        <f>L$5*F38/F$5</f>
        <v>92.303745510518212</v>
      </c>
    </row>
    <row r="39" spans="2:12" x14ac:dyDescent="0.25">
      <c r="B39" s="4">
        <v>40391</v>
      </c>
      <c r="C39" s="2">
        <v>1215.81</v>
      </c>
      <c r="D39" s="2">
        <v>18.4925</v>
      </c>
      <c r="E39" s="2">
        <v>896.53</v>
      </c>
      <c r="F39" s="3">
        <v>0.89060000000000006</v>
      </c>
      <c r="H39" s="6">
        <f t="shared" si="0"/>
        <v>40391</v>
      </c>
      <c r="I39" s="21">
        <f>I$5*C39/C$5</f>
        <v>161.11979856877815</v>
      </c>
      <c r="J39" s="21">
        <f>J$5*D39/D$5</f>
        <v>134.76828672832085</v>
      </c>
      <c r="K39" s="21">
        <f>K$5*E39/E$5</f>
        <v>135.84199521197613</v>
      </c>
      <c r="L39" s="21">
        <f>L$5*F39/F$5</f>
        <v>91.390456644433044</v>
      </c>
    </row>
    <row r="40" spans="2:12" x14ac:dyDescent="0.25">
      <c r="B40" s="4">
        <v>40422</v>
      </c>
      <c r="C40" s="2">
        <v>1270.98</v>
      </c>
      <c r="D40" s="2">
        <v>20.6112</v>
      </c>
      <c r="E40" s="2">
        <v>883.98</v>
      </c>
      <c r="F40" s="3">
        <v>0.87109999999999999</v>
      </c>
      <c r="H40" s="6">
        <f t="shared" si="0"/>
        <v>40422</v>
      </c>
      <c r="I40" s="21">
        <f>I$5*C40/C$5</f>
        <v>168.43095679830373</v>
      </c>
      <c r="J40" s="21">
        <f>J$5*D40/D$5</f>
        <v>150.20879337108374</v>
      </c>
      <c r="K40" s="21">
        <f>K$5*E40/E$5</f>
        <v>133.94042243704354</v>
      </c>
      <c r="L40" s="21">
        <f>L$5*F40/F$5</f>
        <v>89.389430477167778</v>
      </c>
    </row>
    <row r="41" spans="2:12" x14ac:dyDescent="0.25">
      <c r="B41" s="4">
        <v>40452</v>
      </c>
      <c r="C41" s="2">
        <v>1342.02</v>
      </c>
      <c r="D41" s="2">
        <v>23.468600000000002</v>
      </c>
      <c r="E41" s="2">
        <v>921.8</v>
      </c>
      <c r="F41" s="3">
        <v>0.90569999999999995</v>
      </c>
      <c r="H41" s="6">
        <f t="shared" si="0"/>
        <v>40452</v>
      </c>
      <c r="I41" s="21">
        <f>I$5*C41/C$5</f>
        <v>177.84521600848132</v>
      </c>
      <c r="J41" s="21">
        <f>J$5*D41/D$5</f>
        <v>171.03274375624011</v>
      </c>
      <c r="K41" s="21">
        <f>K$5*E41/E$5</f>
        <v>139.67089911815509</v>
      </c>
      <c r="L41" s="21">
        <f>L$5*F41/F$5</f>
        <v>92.939969214982028</v>
      </c>
    </row>
    <row r="42" spans="2:12" x14ac:dyDescent="0.25">
      <c r="B42" s="4">
        <v>40483</v>
      </c>
      <c r="C42" s="2">
        <v>1369.89</v>
      </c>
      <c r="D42" s="2">
        <v>26.571999999999999</v>
      </c>
      <c r="E42" s="2">
        <v>908.15</v>
      </c>
      <c r="F42" s="3">
        <v>0.97939999999999994</v>
      </c>
      <c r="H42" s="6">
        <f t="shared" si="0"/>
        <v>40483</v>
      </c>
      <c r="I42" s="21">
        <f>I$5*C42/C$5</f>
        <v>181.53856347733898</v>
      </c>
      <c r="J42" s="21">
        <f>J$5*D42/D$5</f>
        <v>193.64947491928842</v>
      </c>
      <c r="K42" s="21">
        <f>K$5*E42/E$5</f>
        <v>137.60265462589774</v>
      </c>
      <c r="L42" s="21">
        <f>L$5*F42/F$5</f>
        <v>100.50282195997947</v>
      </c>
    </row>
    <row r="43" spans="2:12" x14ac:dyDescent="0.25">
      <c r="B43" s="4">
        <v>40513</v>
      </c>
      <c r="C43" s="2">
        <v>1390.55</v>
      </c>
      <c r="D43" s="2">
        <v>29.3735</v>
      </c>
      <c r="E43" s="2">
        <v>897.79</v>
      </c>
      <c r="F43" s="3">
        <v>0.98319999999999996</v>
      </c>
      <c r="H43" s="6">
        <f t="shared" si="0"/>
        <v>40513</v>
      </c>
      <c r="I43" s="21">
        <f>I$5*C43/C$5</f>
        <v>184.27643784786642</v>
      </c>
      <c r="J43" s="21">
        <f>J$5*D43/D$5</f>
        <v>214.0660413797124</v>
      </c>
      <c r="K43" s="21">
        <f>K$5*E43/E$5</f>
        <v>136.03291008818448</v>
      </c>
      <c r="L43" s="21">
        <f>L$5*F43/F$5</f>
        <v>100.89276552077988</v>
      </c>
    </row>
    <row r="44" spans="2:12" x14ac:dyDescent="0.25">
      <c r="B44" s="4">
        <v>40544</v>
      </c>
      <c r="C44" s="2">
        <v>1356.4</v>
      </c>
      <c r="D44" s="2">
        <v>28.551500000000001</v>
      </c>
      <c r="E44" s="2">
        <v>949.42</v>
      </c>
      <c r="F44" s="3">
        <v>1.0603</v>
      </c>
      <c r="H44" s="6">
        <f t="shared" si="0"/>
        <v>40544</v>
      </c>
      <c r="I44" s="21">
        <f>I$5*C44/C$5</f>
        <v>179.75086138351443</v>
      </c>
      <c r="J44" s="21">
        <f>J$5*D44/D$5</f>
        <v>208.07552999992711</v>
      </c>
      <c r="K44" s="21">
        <f>K$5*E44/E$5</f>
        <v>143.85587442043698</v>
      </c>
      <c r="L44" s="21">
        <f>L$5*F44/F$5</f>
        <v>108.80451513596716</v>
      </c>
    </row>
    <row r="45" spans="2:12" x14ac:dyDescent="0.25">
      <c r="B45" s="4">
        <v>40575</v>
      </c>
      <c r="C45" s="2">
        <v>1372.73</v>
      </c>
      <c r="D45" s="2">
        <v>30.858400000000003</v>
      </c>
      <c r="E45" s="2">
        <v>1013.12</v>
      </c>
      <c r="F45" s="3">
        <v>1.1462000000000001</v>
      </c>
      <c r="H45" s="6">
        <f t="shared" si="0"/>
        <v>40575</v>
      </c>
      <c r="I45" s="21">
        <f>I$5*C45/C$5</f>
        <v>181.914921812881</v>
      </c>
      <c r="J45" s="21">
        <f>J$5*D45/D$5</f>
        <v>224.88758681504478</v>
      </c>
      <c r="K45" s="21">
        <f>K$5*E45/E$5</f>
        <v>153.50768205097123</v>
      </c>
      <c r="L45" s="21">
        <f>L$5*F45/F$5</f>
        <v>117.61929194458696</v>
      </c>
    </row>
    <row r="46" spans="2:12" x14ac:dyDescent="0.25">
      <c r="B46" s="4">
        <v>40603</v>
      </c>
      <c r="C46" s="2">
        <v>1424</v>
      </c>
      <c r="D46" s="2">
        <v>35.946100000000001</v>
      </c>
      <c r="E46" s="2">
        <v>994.17</v>
      </c>
      <c r="F46" s="3">
        <v>1.2245999999999999</v>
      </c>
      <c r="H46" s="6">
        <f t="shared" si="0"/>
        <v>40603</v>
      </c>
      <c r="I46" s="21">
        <f>I$5*C46/C$5</f>
        <v>188.70924993373973</v>
      </c>
      <c r="J46" s="21">
        <f>J$5*D46/D$5</f>
        <v>261.96535414708092</v>
      </c>
      <c r="K46" s="21">
        <f>K$5*E46/E$5</f>
        <v>150.63638292069456</v>
      </c>
      <c r="L46" s="21">
        <f>L$5*F46/F$5</f>
        <v>125.66444330425858</v>
      </c>
    </row>
    <row r="47" spans="2:12" x14ac:dyDescent="0.25">
      <c r="B47" s="4">
        <v>40634</v>
      </c>
      <c r="C47" s="2">
        <v>1479.76</v>
      </c>
      <c r="D47" s="2">
        <v>42.797899999999998</v>
      </c>
      <c r="E47" s="2">
        <v>1013.47</v>
      </c>
      <c r="F47" s="3">
        <v>1.2129000000000001</v>
      </c>
      <c r="H47" s="6">
        <f t="shared" si="0"/>
        <v>40634</v>
      </c>
      <c r="I47" s="21">
        <f>I$5*C47/C$5</f>
        <v>196.09859528226875</v>
      </c>
      <c r="J47" s="21">
        <f>J$5*D47/D$5</f>
        <v>311.89940022008932</v>
      </c>
      <c r="K47" s="21">
        <f>K$5*E47/E$5</f>
        <v>153.56071396102911</v>
      </c>
      <c r="L47" s="21">
        <f>L$5*F47/F$5</f>
        <v>124.46382760389943</v>
      </c>
    </row>
    <row r="48" spans="2:12" x14ac:dyDescent="0.25">
      <c r="B48" s="4">
        <v>40664</v>
      </c>
      <c r="C48" s="2">
        <v>1512.6</v>
      </c>
      <c r="D48" s="2">
        <v>37.0809</v>
      </c>
      <c r="E48" s="2">
        <v>1022.1</v>
      </c>
      <c r="F48" s="3">
        <v>1.2629999999999999</v>
      </c>
      <c r="H48" s="6">
        <f t="shared" si="0"/>
        <v>40664</v>
      </c>
      <c r="I48" s="21">
        <f>I$5*C48/C$5</f>
        <v>200.45056983832492</v>
      </c>
      <c r="J48" s="21">
        <f>J$5*D48/D$5</f>
        <v>270.23546645094996</v>
      </c>
      <c r="K48" s="21">
        <f>K$5*E48/E$5</f>
        <v>154.86832934331343</v>
      </c>
      <c r="L48" s="21">
        <f>L$5*F48/F$5</f>
        <v>129.60492560287324</v>
      </c>
    </row>
    <row r="49" spans="2:12" x14ac:dyDescent="0.25">
      <c r="B49" s="4">
        <v>40695</v>
      </c>
      <c r="C49" s="2">
        <v>1528.66</v>
      </c>
      <c r="D49" s="2">
        <v>35.840900000000005</v>
      </c>
      <c r="E49" s="2">
        <v>986.31</v>
      </c>
      <c r="F49" s="3">
        <v>1.2215</v>
      </c>
      <c r="H49" s="6">
        <f t="shared" si="0"/>
        <v>40695</v>
      </c>
      <c r="I49" s="21">
        <f>I$5*C49/C$5</f>
        <v>202.57884972170686</v>
      </c>
      <c r="J49" s="21">
        <f>J$5*D49/D$5</f>
        <v>261.19868529409626</v>
      </c>
      <c r="K49" s="21">
        <f>K$5*E49/E$5</f>
        <v>149.44543774053759</v>
      </c>
      <c r="L49" s="21">
        <f>L$5*F49/F$5</f>
        <v>125.34633145202667</v>
      </c>
    </row>
    <row r="50" spans="2:12" x14ac:dyDescent="0.25">
      <c r="B50" s="4">
        <v>40725</v>
      </c>
      <c r="C50" s="2">
        <v>1572.21</v>
      </c>
      <c r="D50" s="2">
        <v>38.119299999999996</v>
      </c>
      <c r="E50" s="2">
        <v>964.22</v>
      </c>
      <c r="F50" s="3">
        <v>1.1657999999999999</v>
      </c>
      <c r="H50" s="6">
        <f t="shared" si="0"/>
        <v>40725</v>
      </c>
      <c r="I50" s="21">
        <f>I$5*C50/C$5</f>
        <v>208.35011926848662</v>
      </c>
      <c r="J50" s="21">
        <f>J$5*D50/D$5</f>
        <v>277.80304189714099</v>
      </c>
      <c r="K50" s="21">
        <f>K$5*E50/E$5</f>
        <v>146.0983666171702</v>
      </c>
      <c r="L50" s="21">
        <f>L$5*F50/F$5</f>
        <v>119.63057978450487</v>
      </c>
    </row>
    <row r="51" spans="2:12" x14ac:dyDescent="0.25">
      <c r="B51" s="4">
        <v>40756</v>
      </c>
      <c r="C51" s="2">
        <v>1757.21</v>
      </c>
      <c r="D51" s="2">
        <v>40.302</v>
      </c>
      <c r="E51" s="2">
        <v>960.25</v>
      </c>
      <c r="F51" s="3">
        <v>1.19</v>
      </c>
      <c r="H51" s="6">
        <f t="shared" si="0"/>
        <v>40756</v>
      </c>
      <c r="I51" s="21">
        <f>I$5*C51/C$5</f>
        <v>232.86641929499072</v>
      </c>
      <c r="J51" s="21">
        <f>J$5*D51/D$5</f>
        <v>293.70996305122543</v>
      </c>
      <c r="K51" s="21">
        <f>K$5*E51/E$5</f>
        <v>145.49683323737082</v>
      </c>
      <c r="L51" s="21">
        <f>L$5*F51/F$5</f>
        <v>122.11390456644433</v>
      </c>
    </row>
    <row r="52" spans="2:12" x14ac:dyDescent="0.25">
      <c r="B52" s="4">
        <v>40787</v>
      </c>
      <c r="C52" s="2">
        <v>1770.95</v>
      </c>
      <c r="D52" s="2">
        <v>38.130500000000005</v>
      </c>
      <c r="E52" s="2">
        <v>945.5</v>
      </c>
      <c r="F52" s="3">
        <v>1.1394</v>
      </c>
      <c r="H52" s="6">
        <f t="shared" si="0"/>
        <v>40787</v>
      </c>
      <c r="I52" s="21">
        <f>I$5*C52/C$5</f>
        <v>234.68725152398622</v>
      </c>
      <c r="J52" s="21">
        <f>J$5*D52/D$5</f>
        <v>277.8846644366223</v>
      </c>
      <c r="K52" s="21">
        <f>K$5*E52/E$5</f>
        <v>143.26191702778871</v>
      </c>
      <c r="L52" s="21">
        <f>L$5*F52/F$5</f>
        <v>116.92149820420728</v>
      </c>
    </row>
    <row r="53" spans="2:12" x14ac:dyDescent="0.25">
      <c r="B53" s="4">
        <v>40817</v>
      </c>
      <c r="C53" s="2">
        <v>1665.21</v>
      </c>
      <c r="D53" s="2">
        <v>32.063299999999998</v>
      </c>
      <c r="E53" s="2">
        <v>956.33</v>
      </c>
      <c r="F53" s="3">
        <v>1.0734000000000001</v>
      </c>
      <c r="H53" s="6">
        <f t="shared" si="0"/>
        <v>40817</v>
      </c>
      <c r="I53" s="21">
        <f>I$5*C53/C$5</f>
        <v>220.67452955208057</v>
      </c>
      <c r="J53" s="21">
        <f>J$5*D53/D$5</f>
        <v>233.66856876334563</v>
      </c>
      <c r="K53" s="21">
        <f>K$5*E53/E$5</f>
        <v>144.90287584472256</v>
      </c>
      <c r="L53" s="21">
        <f>L$5*F53/F$5</f>
        <v>110.14879425346332</v>
      </c>
    </row>
    <row r="54" spans="2:12" x14ac:dyDescent="0.25">
      <c r="B54" s="4">
        <v>40848</v>
      </c>
      <c r="C54" s="2">
        <v>1738.11</v>
      </c>
      <c r="D54" s="2">
        <v>33.2652</v>
      </c>
      <c r="E54" s="2">
        <v>959.32</v>
      </c>
      <c r="F54" s="3">
        <v>1.0818000000000001</v>
      </c>
      <c r="H54" s="6">
        <f t="shared" si="0"/>
        <v>40848</v>
      </c>
      <c r="I54" s="21">
        <f>I$5*C54/C$5</f>
        <v>230.33527696793001</v>
      </c>
      <c r="J54" s="21">
        <f>J$5*D54/D$5</f>
        <v>242.42768753142832</v>
      </c>
      <c r="K54" s="21">
        <f>K$5*E54/E$5</f>
        <v>145.35591987635988</v>
      </c>
      <c r="L54" s="21">
        <f>L$5*F54/F$5</f>
        <v>111.01077475628527</v>
      </c>
    </row>
    <row r="55" spans="2:12" x14ac:dyDescent="0.25">
      <c r="B55" s="4">
        <v>40878</v>
      </c>
      <c r="C55" s="2">
        <v>1641.84</v>
      </c>
      <c r="D55" s="2">
        <v>30.1325</v>
      </c>
      <c r="E55" s="2">
        <v>946.76</v>
      </c>
      <c r="F55" s="3">
        <v>1.1406999999999998</v>
      </c>
      <c r="H55" s="6">
        <f t="shared" si="0"/>
        <v>40878</v>
      </c>
      <c r="I55" s="21">
        <f>I$5*C55/C$5</f>
        <v>217.57752451630003</v>
      </c>
      <c r="J55" s="21">
        <f>J$5*D55/D$5</f>
        <v>219.59742597491564</v>
      </c>
      <c r="K55" s="21">
        <f>K$5*E55/E$5</f>
        <v>143.45283190399709</v>
      </c>
      <c r="L55" s="21">
        <f>L$5*F55/F$5</f>
        <v>117.05489994869161</v>
      </c>
    </row>
    <row r="56" spans="2:12" x14ac:dyDescent="0.25">
      <c r="B56" s="4">
        <v>40909</v>
      </c>
      <c r="C56" s="2">
        <v>1652.21</v>
      </c>
      <c r="D56" s="2">
        <v>30.768600000000003</v>
      </c>
      <c r="E56" s="2">
        <v>942.99</v>
      </c>
      <c r="F56" s="3">
        <v>1.0940000000000001</v>
      </c>
      <c r="H56" s="6">
        <f t="shared" si="0"/>
        <v>40909</v>
      </c>
      <c r="I56" s="21">
        <f>I$5*C56/C$5</f>
        <v>218.95176252319109</v>
      </c>
      <c r="J56" s="21">
        <f>J$5*D56/D$5</f>
        <v>224.23314895384684</v>
      </c>
      <c r="K56" s="21">
        <f>K$5*E56/E$5</f>
        <v>142.8816024728022</v>
      </c>
      <c r="L56" s="21">
        <f>L$5*F56/F$5</f>
        <v>112.26269881990764</v>
      </c>
    </row>
    <row r="57" spans="2:12" x14ac:dyDescent="0.25">
      <c r="B57" s="4">
        <v>40940</v>
      </c>
      <c r="C57" s="2">
        <v>1742.14</v>
      </c>
      <c r="D57" s="2">
        <v>34.166399999999996</v>
      </c>
      <c r="E57" s="2">
        <v>1045.1199999999999</v>
      </c>
      <c r="F57" s="3">
        <v>1.1125</v>
      </c>
      <c r="H57" s="6">
        <f t="shared" si="0"/>
        <v>40940</v>
      </c>
      <c r="I57" s="21">
        <f>I$5*C57/C$5</f>
        <v>230.86933474688576</v>
      </c>
      <c r="J57" s="21">
        <f>J$5*D57/D$5</f>
        <v>248.99538686897392</v>
      </c>
      <c r="K57" s="21">
        <f>K$5*E57/E$5</f>
        <v>158.35631382769174</v>
      </c>
      <c r="L57" s="21">
        <f>L$5*F57/F$5</f>
        <v>114.16110826064649</v>
      </c>
    </row>
    <row r="58" spans="2:12" x14ac:dyDescent="0.25">
      <c r="B58" s="4">
        <v>40969</v>
      </c>
      <c r="C58" s="2">
        <v>1673.77</v>
      </c>
      <c r="D58" s="2">
        <v>32.929499999999997</v>
      </c>
      <c r="E58" s="2">
        <v>1151.43</v>
      </c>
      <c r="F58" s="3">
        <v>1.1359999999999999</v>
      </c>
      <c r="H58" s="6">
        <f t="shared" si="0"/>
        <v>40969</v>
      </c>
      <c r="I58" s="21">
        <f>I$5*C58/C$5</f>
        <v>221.80890538033395</v>
      </c>
      <c r="J58" s="21">
        <f>J$5*D58/D$5</f>
        <v>239.98119766501233</v>
      </c>
      <c r="K58" s="21">
        <f>K$5*E58/E$5</f>
        <v>174.46437770841541</v>
      </c>
      <c r="L58" s="21">
        <f>L$5*F58/F$5</f>
        <v>116.57260133401743</v>
      </c>
    </row>
    <row r="59" spans="2:12" x14ac:dyDescent="0.25">
      <c r="B59" s="4">
        <v>41000</v>
      </c>
      <c r="C59" s="2">
        <v>1649.69</v>
      </c>
      <c r="D59" s="2">
        <v>31.549499999999998</v>
      </c>
      <c r="E59" s="2">
        <v>1029.33</v>
      </c>
      <c r="F59" s="3">
        <v>1.1171</v>
      </c>
      <c r="H59" s="6">
        <f t="shared" si="0"/>
        <v>41000</v>
      </c>
      <c r="I59" s="21">
        <f>I$5*C59/C$5</f>
        <v>218.61781076066791</v>
      </c>
      <c r="J59" s="21">
        <f>J$5*D59/D$5</f>
        <v>229.92413476464284</v>
      </c>
      <c r="K59" s="21">
        <f>K$5*E59/E$5</f>
        <v>155.96381708536623</v>
      </c>
      <c r="L59" s="21">
        <f>L$5*F59/F$5</f>
        <v>114.63314520266802</v>
      </c>
    </row>
    <row r="60" spans="2:12" x14ac:dyDescent="0.25">
      <c r="B60" s="4">
        <v>41030</v>
      </c>
      <c r="C60" s="2">
        <v>1591.19</v>
      </c>
      <c r="D60" s="2">
        <v>28.886199999999999</v>
      </c>
      <c r="E60" s="2">
        <v>955.44</v>
      </c>
      <c r="F60" s="3">
        <v>1.1601000000000001</v>
      </c>
      <c r="H60" s="6">
        <f t="shared" si="0"/>
        <v>41030</v>
      </c>
      <c r="I60" s="21">
        <f>I$5*C60/C$5</f>
        <v>210.86535913066524</v>
      </c>
      <c r="J60" s="21">
        <f>J$5*D60/D$5</f>
        <v>210.51473213960369</v>
      </c>
      <c r="K60" s="21">
        <f>K$5*E60/E$5</f>
        <v>144.76802327343253</v>
      </c>
      <c r="L60" s="21">
        <f>L$5*F60/F$5</f>
        <v>119.04566444330428</v>
      </c>
    </row>
    <row r="61" spans="2:12" x14ac:dyDescent="0.25">
      <c r="B61" s="4">
        <v>41061</v>
      </c>
      <c r="C61" s="2">
        <v>1598.76</v>
      </c>
      <c r="D61" s="2">
        <v>27.983600000000003</v>
      </c>
      <c r="E61" s="2">
        <v>956.33</v>
      </c>
      <c r="F61" s="3">
        <v>1.1334</v>
      </c>
      <c r="H61" s="6">
        <f t="shared" si="0"/>
        <v>41061</v>
      </c>
      <c r="I61" s="21">
        <f>I$5*C61/C$5</f>
        <v>211.86853962364165</v>
      </c>
      <c r="J61" s="21">
        <f>J$5*D61/D$5</f>
        <v>203.9368299846229</v>
      </c>
      <c r="K61" s="21">
        <f>K$5*E61/E$5</f>
        <v>144.90287584472256</v>
      </c>
      <c r="L61" s="21">
        <f>L$5*F61/F$5</f>
        <v>116.30579784504874</v>
      </c>
    </row>
    <row r="62" spans="2:12" x14ac:dyDescent="0.25">
      <c r="B62" s="4">
        <v>41091</v>
      </c>
      <c r="C62" s="2">
        <v>1589.9</v>
      </c>
      <c r="D62" s="2">
        <v>27.44</v>
      </c>
      <c r="E62" s="2">
        <v>966.85</v>
      </c>
      <c r="F62" s="3">
        <v>1.1337000000000002</v>
      </c>
      <c r="H62" s="6">
        <f t="shared" si="0"/>
        <v>41091</v>
      </c>
      <c r="I62" s="21">
        <f>I$5*C62/C$5</f>
        <v>210.69440763318315</v>
      </c>
      <c r="J62" s="21">
        <f>J$5*D62/D$5</f>
        <v>199.97522172908603</v>
      </c>
      <c r="K62" s="21">
        <f>K$5*E62/E$5</f>
        <v>146.49686354131944</v>
      </c>
      <c r="L62" s="21">
        <f>L$5*F62/F$5</f>
        <v>116.33658286300668</v>
      </c>
    </row>
    <row r="63" spans="2:12" x14ac:dyDescent="0.25">
      <c r="B63" s="4">
        <v>41122</v>
      </c>
      <c r="C63" s="2">
        <v>1630.31</v>
      </c>
      <c r="D63" s="2">
        <v>28.769600000000001</v>
      </c>
      <c r="E63" s="2">
        <v>954.84</v>
      </c>
      <c r="F63" s="3">
        <v>1.1301000000000001</v>
      </c>
      <c r="H63" s="6">
        <f t="shared" si="0"/>
        <v>41122</v>
      </c>
      <c r="I63" s="21">
        <f>I$5*C63/C$5</f>
        <v>216.04956268221574</v>
      </c>
      <c r="J63" s="21">
        <f>J$5*D63/D$5</f>
        <v>209.66498320178985</v>
      </c>
      <c r="K63" s="21">
        <f>K$5*E63/E$5</f>
        <v>144.67711142761902</v>
      </c>
      <c r="L63" s="21">
        <f>L$5*F63/F$5</f>
        <v>115.96716264751154</v>
      </c>
    </row>
    <row r="64" spans="2:12" x14ac:dyDescent="0.25">
      <c r="B64" s="4">
        <v>41153</v>
      </c>
      <c r="C64" s="2">
        <v>1744.81</v>
      </c>
      <c r="D64" s="2">
        <v>33.608499999999999</v>
      </c>
      <c r="E64" s="2">
        <v>966.85</v>
      </c>
      <c r="F64" s="3">
        <v>1.1087</v>
      </c>
      <c r="H64" s="6">
        <f t="shared" si="0"/>
        <v>41153</v>
      </c>
      <c r="I64" s="21">
        <f>I$5*C64/C$5</f>
        <v>231.22316459051152</v>
      </c>
      <c r="J64" s="21">
        <f>J$5*D64/D$5</f>
        <v>244.92956412106372</v>
      </c>
      <c r="K64" s="21">
        <f>K$5*E64/E$5</f>
        <v>146.49686354131944</v>
      </c>
      <c r="L64" s="21">
        <f>L$5*F64/F$5</f>
        <v>113.77116469984608</v>
      </c>
    </row>
    <row r="68" spans="14:18" x14ac:dyDescent="0.25">
      <c r="N68" s="14" t="s">
        <v>16</v>
      </c>
      <c r="O68" s="9" t="s">
        <v>9</v>
      </c>
      <c r="P68" s="10" t="s">
        <v>10</v>
      </c>
      <c r="Q68" s="10" t="s">
        <v>11</v>
      </c>
      <c r="R68" s="10" t="s">
        <v>12</v>
      </c>
    </row>
    <row r="69" spans="14:18" x14ac:dyDescent="0.25">
      <c r="N69" s="17" t="str">
        <f>Data!I4</f>
        <v>Gold</v>
      </c>
      <c r="O69" s="9" t="s">
        <v>13</v>
      </c>
      <c r="P69" s="11">
        <f>Data!C5</f>
        <v>754.6</v>
      </c>
      <c r="Q69" s="11">
        <f>Data!C64</f>
        <v>1744.81</v>
      </c>
      <c r="R69" s="12">
        <f>Q69/P69-1</f>
        <v>1.3122316459051153</v>
      </c>
    </row>
    <row r="70" spans="14:18" x14ac:dyDescent="0.25">
      <c r="N70" s="18" t="str">
        <f>Data!J4</f>
        <v>Silver</v>
      </c>
      <c r="O70" s="9" t="s">
        <v>13</v>
      </c>
      <c r="P70" s="11">
        <f>Data!D5</f>
        <v>13.7217</v>
      </c>
      <c r="Q70" s="13">
        <f>Data!D64</f>
        <v>33.608499999999999</v>
      </c>
      <c r="R70" s="12">
        <f>Q70/P70-1</f>
        <v>1.4492956412106373</v>
      </c>
    </row>
    <row r="71" spans="14:18" x14ac:dyDescent="0.25">
      <c r="N71" s="19" t="str">
        <f>Data!K4</f>
        <v>Bananas</v>
      </c>
      <c r="O71" s="9" t="s">
        <v>14</v>
      </c>
      <c r="P71" s="11">
        <f>Data!E5</f>
        <v>659.98</v>
      </c>
      <c r="Q71" s="11">
        <f>Data!E64</f>
        <v>966.85</v>
      </c>
      <c r="R71" s="12">
        <f>Q71/P71-1</f>
        <v>0.46496863541319433</v>
      </c>
    </row>
    <row r="72" spans="14:18" x14ac:dyDescent="0.25">
      <c r="N72" s="20" t="str">
        <f>Data!L4</f>
        <v>Coffee, Robusta</v>
      </c>
      <c r="O72" s="9" t="s">
        <v>15</v>
      </c>
      <c r="P72" s="13">
        <f>Data!F5</f>
        <v>0.97450000000000003</v>
      </c>
      <c r="Q72" s="13">
        <f>Data!F64</f>
        <v>1.1087</v>
      </c>
      <c r="R72" s="12">
        <f>Q72/P72-1</f>
        <v>0.13771164699846072</v>
      </c>
    </row>
  </sheetData>
  <mergeCells count="3">
    <mergeCell ref="I3:L3"/>
    <mergeCell ref="H1:L1"/>
    <mergeCell ref="B1:F1"/>
  </mergeCells>
  <conditionalFormatting sqref="R69:R72">
    <cfRule type="iconSet" priority="1">
      <iconSet iconSet="3Arrows">
        <cfvo type="percent" val="0"/>
        <cfvo type="num" val="0"/>
        <cfvo type="num" val="0"/>
      </iconSet>
    </cfRule>
  </conditionalFormatting>
  <hyperlinks>
    <hyperlink ref="H1" location="View!A1" display="Look at the chart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View</vt:lpstr>
      <vt:lpstr>Data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2012-10-09T08:12:04Z</dcterms:created>
  <dcterms:modified xsi:type="dcterms:W3CDTF">2012-10-09T08:56:41Z</dcterms:modified>
</cp:coreProperties>
</file>